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filterPrivacy="1" autoCompressPictures="0"/>
  <bookViews>
    <workbookView xWindow="0" yWindow="0" windowWidth="28800" windowHeight="13095" activeTab="4"/>
  </bookViews>
  <sheets>
    <sheet name="schedule" sheetId="1" r:id="rId1"/>
    <sheet name="Phase 1" sheetId="3" r:id="rId2"/>
    <sheet name="Phase 2" sheetId="6" r:id="rId3"/>
    <sheet name="Phase 3" sheetId="7" r:id="rId4"/>
    <sheet name="Phase 4" sheetId="8" r:id="rId5"/>
    <sheet name="Phase 5" sheetId="9" r:id="rId6"/>
    <sheet name="Phase 6" sheetId="10" r:id="rId7"/>
    <sheet name="Phase 7" sheetId="11" r:id="rId8"/>
  </sheets>
  <definedNames>
    <definedName name="Actual" localSheetId="3">(PeriodInActual*(schedule!#REF!&gt;0))*PeriodInPlan</definedName>
    <definedName name="Actual" localSheetId="4">(PeriodInActual*(schedule!#REF!&gt;0))*PeriodInPlan</definedName>
    <definedName name="Actual" localSheetId="5">(PeriodInActual*(schedule!#REF!&gt;0))*PeriodInPlan</definedName>
    <definedName name="Actual" localSheetId="6">(PeriodInActual*(schedule!#REF!&gt;0))*PeriodInPlan</definedName>
    <definedName name="Actual" localSheetId="7">(PeriodInActual*(schedule!#REF!&gt;0))*PeriodInPlan</definedName>
    <definedName name="Actual">(PeriodInActual*(schedule!#REF!&gt;0))*PeriodInPlan</definedName>
    <definedName name="ActualBeyond" localSheetId="3">PeriodInActual*(schedule!#REF!&gt;0)</definedName>
    <definedName name="ActualBeyond" localSheetId="4">PeriodInActual*(schedule!#REF!&gt;0)</definedName>
    <definedName name="ActualBeyond" localSheetId="5">PeriodInActual*(schedule!#REF!&gt;0)</definedName>
    <definedName name="ActualBeyond" localSheetId="6">PeriodInActual*(schedule!#REF!&gt;0)</definedName>
    <definedName name="ActualBeyond" localSheetId="7">PeriodInActual*(schedule!#REF!&gt;0)</definedName>
    <definedName name="ActualBeyond">PeriodInActual*(schedule!#REF!&gt;0)</definedName>
    <definedName name="PercentComplete" localSheetId="3">PercentCompleteBeyond*PeriodInPlan</definedName>
    <definedName name="PercentComplete" localSheetId="4">PercentCompleteBeyond*PeriodInPlan</definedName>
    <definedName name="PercentComplete" localSheetId="5">PercentCompleteBeyond*PeriodInPlan</definedName>
    <definedName name="PercentComplete" localSheetId="6">PercentCompleteBeyond*PeriodInPlan</definedName>
    <definedName name="PercentComplete" localSheetId="7">PercentCompleteBeyond*PeriodInPlan</definedName>
    <definedName name="PercentComplete">PercentCompleteBeyond*PeriodInPlan</definedName>
    <definedName name="PercentCompleteBeyond">(schedule!A$8=MEDIAN(schedule!A$8,schedule!#REF!,schedule!#REF!+schedule!#REF!)*(schedule!#REF!&gt;0))*((schedule!A$8&lt;(INT(schedule!#REF!+schedule!#REF!*schedule!$C1)))+(schedule!A$8=schedule!#REF!))*(schedule!$C1&gt;0)</definedName>
    <definedName name="period_selected">schedule!#REF!</definedName>
    <definedName name="PeriodInActual">schedule!A$8=MEDIAN(schedule!A$8,schedule!#REF!,schedule!#REF!+schedule!#REF!-1)</definedName>
    <definedName name="PeriodInPlan">schedule!A$8=MEDIAN(schedule!A$8,schedule!#REF!,schedule!#REF!+schedule!#REF!-1)</definedName>
    <definedName name="Plan" localSheetId="3">PeriodInPlan*(schedule!#REF!&gt;0)</definedName>
    <definedName name="Plan" localSheetId="4">PeriodInPlan*(schedule!#REF!&gt;0)</definedName>
    <definedName name="Plan" localSheetId="5">PeriodInPlan*(schedule!#REF!&gt;0)</definedName>
    <definedName name="Plan" localSheetId="6">PeriodInPlan*(schedule!#REF!&gt;0)</definedName>
    <definedName name="Plan" localSheetId="7">PeriodInPlan*(schedule!#REF!&gt;0)</definedName>
    <definedName name="Plan">PeriodInPlan*(schedule!#REF!&gt;0)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6" i="10" l="1"/>
  <c r="P9" i="8"/>
  <c r="P6" i="9"/>
  <c r="P16" i="3"/>
  <c r="P6" i="11" l="1"/>
  <c r="U2" i="3" l="1"/>
  <c r="U3" i="3"/>
  <c r="U4" i="3"/>
  <c r="U5" i="3"/>
  <c r="U6" i="3"/>
  <c r="U7" i="3"/>
  <c r="U8" i="3"/>
  <c r="U9" i="3"/>
  <c r="U10" i="3"/>
  <c r="U11" i="3"/>
  <c r="U12" i="3"/>
  <c r="U13" i="3"/>
  <c r="U14" i="3"/>
  <c r="P10" i="7" l="1"/>
  <c r="P21" i="6"/>
  <c r="U3" i="11" l="1"/>
  <c r="U8" i="7"/>
  <c r="U7" i="7"/>
  <c r="U6" i="7"/>
  <c r="U5" i="7"/>
  <c r="U4" i="7"/>
  <c r="U3" i="7"/>
  <c r="U2" i="7"/>
  <c r="U2" i="6"/>
  <c r="U3" i="6"/>
  <c r="U4" i="6"/>
  <c r="U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</calcChain>
</file>

<file path=xl/sharedStrings.xml><?xml version="1.0" encoding="utf-8"?>
<sst xmlns="http://schemas.openxmlformats.org/spreadsheetml/2006/main" count="502" uniqueCount="152">
  <si>
    <t>Plan</t>
  </si>
  <si>
    <t>Actual</t>
  </si>
  <si>
    <t>PERCENT</t>
  </si>
  <si>
    <t>COMPLETE</t>
  </si>
  <si>
    <t>ACTIVITY</t>
  </si>
  <si>
    <t xml:space="preserve">Allen Brook </t>
  </si>
  <si>
    <t>Rugg Brook</t>
  </si>
  <si>
    <t>Stevens Brook</t>
  </si>
  <si>
    <t>Potash Brook</t>
  </si>
  <si>
    <t>Centennial Brook</t>
  </si>
  <si>
    <t>Indian Brook</t>
  </si>
  <si>
    <t>VTrans FRP BMP Implementation</t>
  </si>
  <si>
    <t>Implementation Year</t>
  </si>
  <si>
    <t>Municipal/VTrans - 1</t>
  </si>
  <si>
    <t>Municipal/VTrans - 2</t>
  </si>
  <si>
    <t>Municipal/VTrans - 3</t>
  </si>
  <si>
    <t>Municipal/VTrans - 4</t>
  </si>
  <si>
    <t>Watershed</t>
  </si>
  <si>
    <t>Allen</t>
  </si>
  <si>
    <t>Town Office</t>
  </si>
  <si>
    <t>Median Filter</t>
  </si>
  <si>
    <t>NP</t>
  </si>
  <si>
    <t>VTrans Median A</t>
  </si>
  <si>
    <t>VTrans Median B</t>
  </si>
  <si>
    <t>VTrans Median E</t>
  </si>
  <si>
    <t>VTrans Median F</t>
  </si>
  <si>
    <t>VTrans Median G</t>
  </si>
  <si>
    <t>VTrans Median H</t>
  </si>
  <si>
    <t>VTrans Median I</t>
  </si>
  <si>
    <t>WCA_1</t>
  </si>
  <si>
    <t>WCA_2</t>
  </si>
  <si>
    <t>WCA_3</t>
  </si>
  <si>
    <t>WCA_4</t>
  </si>
  <si>
    <t>Rest Area Pond Retrofit</t>
  </si>
  <si>
    <t>Detention Basin</t>
  </si>
  <si>
    <t>Total Cost</t>
  </si>
  <si>
    <t>Exit 19 South</t>
  </si>
  <si>
    <t>Rugg</t>
  </si>
  <si>
    <t>SDC98b</t>
  </si>
  <si>
    <t>Stevens</t>
  </si>
  <si>
    <t>SDC408</t>
  </si>
  <si>
    <t>SDC140b</t>
  </si>
  <si>
    <t>SDC118</t>
  </si>
  <si>
    <t>SDC105c</t>
  </si>
  <si>
    <t>SDC105b</t>
  </si>
  <si>
    <t>Median A2</t>
  </si>
  <si>
    <t>Median A1</t>
  </si>
  <si>
    <t>Fairfield Rd / I-89</t>
  </si>
  <si>
    <t>SDC87</t>
  </si>
  <si>
    <t>SDC83b</t>
  </si>
  <si>
    <t>SDC83a</t>
  </si>
  <si>
    <t>SDC347</t>
  </si>
  <si>
    <t>SDC342</t>
  </si>
  <si>
    <t>SDC29</t>
  </si>
  <si>
    <t>SDC280</t>
  </si>
  <si>
    <t>SDC27</t>
  </si>
  <si>
    <t xml:space="preserve">Centennial </t>
  </si>
  <si>
    <t>Underground Detention Chamber</t>
  </si>
  <si>
    <t>Potash</t>
  </si>
  <si>
    <t>Exit 13</t>
  </si>
  <si>
    <t>Gravel Wetland</t>
  </si>
  <si>
    <t>Exit 14</t>
  </si>
  <si>
    <t>I-89 Swale</t>
  </si>
  <si>
    <t>189 Cloverleaf</t>
  </si>
  <si>
    <t>Indian</t>
  </si>
  <si>
    <t>I-289/Route 15 North</t>
  </si>
  <si>
    <t>I-289/Route 15 South</t>
  </si>
  <si>
    <t>I-89 / Holyoke Farm</t>
  </si>
  <si>
    <t>Private</t>
  </si>
  <si>
    <t>Infiltration</t>
  </si>
  <si>
    <t>Access Rd. East</t>
  </si>
  <si>
    <t>Drains Portion of 1-1428</t>
  </si>
  <si>
    <t>Upper Fairfield Hill Rd</t>
  </si>
  <si>
    <t>Bartlett</t>
  </si>
  <si>
    <t>Bartlett Bay Treatment System (BBTS) Expansion</t>
  </si>
  <si>
    <t>South Burlington</t>
  </si>
  <si>
    <t>Underground Detention Chamber in ROW</t>
  </si>
  <si>
    <t>5625-9010, 2-0180, 2-0153</t>
  </si>
  <si>
    <t>Fairview Dr</t>
  </si>
  <si>
    <t>Village</t>
  </si>
  <si>
    <t>1-1074 SN002</t>
  </si>
  <si>
    <t>Dorset St / 189 Ramps</t>
  </si>
  <si>
    <t>Queen City Pk Rd</t>
  </si>
  <si>
    <t>1690 Shelburne Rd</t>
  </si>
  <si>
    <t>5625-9010</t>
  </si>
  <si>
    <t>Munroe</t>
  </si>
  <si>
    <t>M08 Executive Dr Pond</t>
  </si>
  <si>
    <t>1-1291</t>
  </si>
  <si>
    <t>Across from Tractor Supply</t>
  </si>
  <si>
    <t>By Danform Shoes</t>
  </si>
  <si>
    <t>Underground Detention</t>
  </si>
  <si>
    <t>Randbury Rd</t>
  </si>
  <si>
    <t xml:space="preserve">Moon </t>
  </si>
  <si>
    <t>Centennial</t>
  </si>
  <si>
    <t>Site Name</t>
  </si>
  <si>
    <t>MS4 Impervious Owner</t>
  </si>
  <si>
    <t>Ownership of Land where BMP is Located</t>
  </si>
  <si>
    <t>BMP Type</t>
  </si>
  <si>
    <t>Permit #</t>
  </si>
  <si>
    <t>Drainage Area (acres)</t>
  </si>
  <si>
    <t>Impervious Cover Managed (acres)</t>
  </si>
  <si>
    <t>Impervious Cover Managed (% of Drainage Area)</t>
  </si>
  <si>
    <t>VTrans Impervious Cover Managed (acres)</t>
  </si>
  <si>
    <t>VTrans Impervious Cover Managed (% of Total Impervious Cover)</t>
  </si>
  <si>
    <t>Runoff Channel Protection Volume (CPv) Storage</t>
  </si>
  <si>
    <t>Runoff Channel Protection Volume (CPv) Storage 
(ac-ft)</t>
  </si>
  <si>
    <t>VTrans High-Flow Target Managed (%)</t>
  </si>
  <si>
    <t>Estimated Cost</t>
  </si>
  <si>
    <t>Estimated Cost (Rounded to Nearest $1,000)</t>
  </si>
  <si>
    <t>VTrans / VT BGS</t>
  </si>
  <si>
    <t>VTrans</t>
  </si>
  <si>
    <t>VTRANS Impervious Acres Managed Score</t>
  </si>
  <si>
    <t>Runoff Channel Protection Volume Storage Score</t>
  </si>
  <si>
    <t>Percent Of Vtrans High Flow Target Managed Score</t>
  </si>
  <si>
    <t xml:space="preserve">VTrans </t>
  </si>
  <si>
    <t>Detention</t>
  </si>
  <si>
    <t>Ranking Score</t>
  </si>
  <si>
    <t>Estimated Cost Score</t>
  </si>
  <si>
    <t xml:space="preserve">I-89 Cloverleaf (NE) </t>
  </si>
  <si>
    <t>VTrans / Town</t>
  </si>
  <si>
    <t>VTrans ROW</t>
  </si>
  <si>
    <t>Town / VTrans</t>
  </si>
  <si>
    <t>SASH / Federal St Connector</t>
  </si>
  <si>
    <t>City/ VTrans</t>
  </si>
  <si>
    <t>VTrans/     Private</t>
  </si>
  <si>
    <t>VTrans/    Private</t>
  </si>
  <si>
    <t xml:space="preserve">Access Rd. West </t>
  </si>
  <si>
    <t>VTrans/   Private</t>
  </si>
  <si>
    <t>Phase 1</t>
  </si>
  <si>
    <t>Phase 2</t>
  </si>
  <si>
    <t>Phase 3</t>
  </si>
  <si>
    <t>Phase 4</t>
  </si>
  <si>
    <t>Phase 5</t>
  </si>
  <si>
    <t>Phase 6</t>
  </si>
  <si>
    <t>Phase 7</t>
  </si>
  <si>
    <t xml:space="preserve">I-89 Outfall </t>
  </si>
  <si>
    <t>VTrans/ Town of Rutland</t>
  </si>
  <si>
    <t>VTrans/ Town of Rutland/ Private</t>
  </si>
  <si>
    <t>Town/ VTrans</t>
  </si>
  <si>
    <t>Non-VTrans</t>
  </si>
  <si>
    <t>Detention Pond</t>
  </si>
  <si>
    <t>VTrans/ South Burlington</t>
  </si>
  <si>
    <t>Village/ VTrans/ Town</t>
  </si>
  <si>
    <t xml:space="preserve">VTrans/ Developer- Pizzagalli </t>
  </si>
  <si>
    <t>Total cost:</t>
  </si>
  <si>
    <t>Total Cost:</t>
  </si>
  <si>
    <t>New Road Project (Construction Permit)</t>
  </si>
  <si>
    <t xml:space="preserve">Sunderland </t>
  </si>
  <si>
    <t>Tracy Rd.</t>
  </si>
  <si>
    <t>VTrans/ Colchester</t>
  </si>
  <si>
    <t xml:space="preserve"> Infiltration Trench</t>
  </si>
  <si>
    <t>6363-INDS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</si>
</sst>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  <numFmt numFmtId="167" formatCode="_(&quot;$&quot;* #,##0_);_(&quot;$&quot;* \(#,##0\);_(&quot;$&quot;* &quot;-&quot;??_);_(@_)"/>
    <numFmt numFmtId="168" formatCode="&quot;$&quot;#,##0"/>
  </numFmts>
  <fonts count="19" x14ac:knownFonts="1">
    <font>
      <sz val="11"/>
      <color theme="1" tint="0.24994659260841701"/>
      <name val="Corbel"/>
      <family val="2"/>
      <scheme val="maj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7"/>
      <name val="Calibri"/>
      <family val="2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9.5"/>
      <color theme="1" tint="0.499984740745262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sz val="13"/>
      <color theme="1" tint="0.24994659260841701"/>
      <name val="Calibri"/>
      <family val="2"/>
    </font>
    <font>
      <b/>
      <sz val="22"/>
      <color theme="1" tint="0.499984740745262"/>
      <name val="Calibri"/>
      <family val="2"/>
      <scheme val="minor"/>
    </font>
    <font>
      <sz val="22"/>
      <color theme="1" tint="0.24994659260841701"/>
      <name val="Corbel"/>
      <family val="2"/>
      <scheme val="major"/>
    </font>
    <font>
      <sz val="11"/>
      <color theme="1" tint="0.24994659260841701"/>
      <name val="Corbel"/>
      <family val="2"/>
      <scheme val="maj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solid">
        <fgColor theme="9" tint="0.59996337778862885"/>
        <bgColor indexed="64"/>
      </patternFill>
    </fill>
    <fill>
      <patternFill patternType="lightUp">
        <fgColor theme="7"/>
        <bgColor theme="7" tint="0.39997558519241921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7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theme="7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 applyNumberFormat="0" applyFill="0" applyBorder="0" applyProtection="0">
      <alignment vertical="center"/>
    </xf>
    <xf numFmtId="0" fontId="8" fillId="0" borderId="0" applyNumberFormat="0" applyFill="0" applyBorder="0" applyAlignment="0" applyProtection="0"/>
    <xf numFmtId="0" fontId="4" fillId="0" borderId="0" applyFill="0" applyBorder="0" applyProtection="0">
      <alignment horizontal="left"/>
    </xf>
    <xf numFmtId="3" fontId="9" fillId="0" borderId="3" applyFill="0" applyProtection="0">
      <alignment horizontal="center"/>
    </xf>
    <xf numFmtId="0" fontId="9" fillId="0" borderId="0" applyFill="0" applyBorder="0" applyProtection="0">
      <alignment horizontal="center"/>
    </xf>
    <xf numFmtId="0" fontId="3" fillId="0" borderId="0" applyNumberFormat="0" applyFill="0" applyBorder="0" applyProtection="0">
      <alignment horizontal="left" vertical="center"/>
    </xf>
    <xf numFmtId="9" fontId="5" fillId="0" borderId="0" applyFill="0" applyBorder="0" applyProtection="0">
      <alignment horizontal="center" vertical="center"/>
    </xf>
    <xf numFmtId="0" fontId="10" fillId="3" borderId="1" applyNumberFormat="0" applyProtection="0">
      <alignment horizontal="left" vertical="center"/>
    </xf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05">
    <xf numFmtId="0" fontId="0" fillId="0" borderId="0" xfId="0">
      <alignment vertical="center"/>
    </xf>
    <xf numFmtId="0" fontId="0" fillId="0" borderId="0" xfId="0" applyAlignment="1">
      <alignment horizontal="center"/>
    </xf>
    <xf numFmtId="0" fontId="4" fillId="0" borderId="0" xfId="2">
      <alignment horizontal="left"/>
    </xf>
    <xf numFmtId="3" fontId="9" fillId="0" borderId="3" xfId="3">
      <alignment horizontal="center"/>
    </xf>
    <xf numFmtId="0" fontId="9" fillId="0" borderId="0" xfId="4">
      <alignment horizontal="center"/>
    </xf>
    <xf numFmtId="0" fontId="9" fillId="0" borderId="0" xfId="4" applyAlignment="1">
      <alignment horizontal="left"/>
    </xf>
    <xf numFmtId="9" fontId="5" fillId="0" borderId="0" xfId="6">
      <alignment horizontal="center" vertical="center"/>
    </xf>
    <xf numFmtId="0" fontId="0" fillId="2" borderId="2" xfId="0" applyFill="1" applyBorder="1" applyAlignment="1">
      <alignment horizontal="center"/>
    </xf>
    <xf numFmtId="9" fontId="6" fillId="0" borderId="0" xfId="6" applyFont="1">
      <alignment horizontal="center" vertical="center"/>
    </xf>
    <xf numFmtId="0" fontId="7" fillId="0" borderId="0" xfId="5" applyFont="1">
      <alignment horizontal="left" vertical="center"/>
    </xf>
    <xf numFmtId="0" fontId="9" fillId="0" borderId="3" xfId="3" applyNumberFormat="1">
      <alignment horizontal="center"/>
    </xf>
    <xf numFmtId="0" fontId="0" fillId="4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8" fillId="0" borderId="0" xfId="1" applyAlignment="1"/>
    <xf numFmtId="0" fontId="7" fillId="0" borderId="0" xfId="5" applyFont="1" applyFill="1">
      <alignment horizontal="left" vertical="center"/>
    </xf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 horizontal="center"/>
    </xf>
    <xf numFmtId="3" fontId="12" fillId="0" borderId="5" xfId="3" applyFont="1" applyBorder="1" applyAlignment="1">
      <alignment horizontal="left"/>
    </xf>
    <xf numFmtId="3" fontId="9" fillId="0" borderId="5" xfId="3" applyBorder="1">
      <alignment horizontal="center"/>
    </xf>
    <xf numFmtId="3" fontId="9" fillId="0" borderId="5" xfId="3" applyBorder="1" applyAlignment="1">
      <alignment horizontal="left"/>
    </xf>
    <xf numFmtId="0" fontId="0" fillId="0" borderId="5" xfId="0" applyBorder="1" applyAlignment="1">
      <alignment horizontal="center"/>
    </xf>
    <xf numFmtId="0" fontId="8" fillId="0" borderId="6" xfId="1" applyBorder="1" applyAlignment="1"/>
    <xf numFmtId="0" fontId="4" fillId="0" borderId="7" xfId="2" applyBorder="1">
      <alignment horizontal="left"/>
    </xf>
    <xf numFmtId="0" fontId="9" fillId="0" borderId="7" xfId="4" applyBorder="1">
      <alignment horizontal="center"/>
    </xf>
    <xf numFmtId="0" fontId="9" fillId="0" borderId="7" xfId="4" applyBorder="1" applyAlignment="1">
      <alignment horizontal="left"/>
    </xf>
    <xf numFmtId="3" fontId="9" fillId="0" borderId="8" xfId="3" applyBorder="1">
      <alignment horizontal="center"/>
    </xf>
    <xf numFmtId="0" fontId="11" fillId="0" borderId="7" xfId="2" applyFont="1" applyBorder="1">
      <alignment horizontal="left"/>
    </xf>
    <xf numFmtId="0" fontId="13" fillId="0" borderId="9" xfId="0" applyFont="1" applyBorder="1">
      <alignment vertical="center"/>
    </xf>
    <xf numFmtId="0" fontId="0" fillId="0" borderId="10" xfId="0" applyBorder="1">
      <alignment vertical="center"/>
    </xf>
    <xf numFmtId="0" fontId="0" fillId="0" borderId="0" xfId="0" applyFill="1">
      <alignment vertical="center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>
      <alignment vertical="center"/>
    </xf>
    <xf numFmtId="0" fontId="0" fillId="0" borderId="7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7" xfId="0" applyBorder="1">
      <alignment vertical="center"/>
    </xf>
    <xf numFmtId="0" fontId="11" fillId="0" borderId="7" xfId="2" applyFont="1" applyBorder="1" applyAlignment="1">
      <alignment horizontal="left" wrapText="1"/>
    </xf>
    <xf numFmtId="0" fontId="8" fillId="0" borderId="0" xfId="1" applyBorder="1" applyAlignment="1"/>
    <xf numFmtId="0" fontId="16" fillId="0" borderId="12" xfId="9" applyNumberFormat="1" applyFont="1" applyFill="1" applyBorder="1" applyAlignment="1">
      <alignment horizontal="center" vertical="center"/>
    </xf>
    <xf numFmtId="0" fontId="0" fillId="0" borderId="0" xfId="0" applyAlignment="1"/>
    <xf numFmtId="0" fontId="15" fillId="0" borderId="0" xfId="0" applyNumberFormat="1" applyFont="1" applyFill="1" applyBorder="1" applyAlignment="1">
      <alignment horizontal="center" vertical="center"/>
    </xf>
    <xf numFmtId="0" fontId="2" fillId="0" borderId="0" xfId="10"/>
    <xf numFmtId="0" fontId="15" fillId="0" borderId="0" xfId="10" applyNumberFormat="1" applyFont="1" applyFill="1" applyBorder="1" applyAlignment="1">
      <alignment horizontal="center" vertical="center"/>
    </xf>
    <xf numFmtId="0" fontId="16" fillId="0" borderId="12" xfId="11" applyNumberFormat="1" applyFont="1" applyFill="1" applyBorder="1" applyAlignment="1">
      <alignment horizontal="center" vertical="center"/>
    </xf>
    <xf numFmtId="0" fontId="2" fillId="0" borderId="0" xfId="10" applyBorder="1" applyAlignment="1">
      <alignment horizontal="left"/>
    </xf>
    <xf numFmtId="0" fontId="2" fillId="0" borderId="0" xfId="10" applyFill="1" applyBorder="1" applyAlignment="1">
      <alignment horizontal="left"/>
    </xf>
    <xf numFmtId="0" fontId="17" fillId="5" borderId="12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center" vertical="center"/>
    </xf>
    <xf numFmtId="165" fontId="16" fillId="0" borderId="12" xfId="9" applyNumberFormat="1" applyFont="1" applyFill="1" applyBorder="1" applyAlignment="1">
      <alignment horizontal="center" vertical="center"/>
    </xf>
    <xf numFmtId="9" fontId="16" fillId="0" borderId="12" xfId="9" applyNumberFormat="1" applyFont="1" applyFill="1" applyBorder="1" applyAlignment="1">
      <alignment horizontal="center" vertical="center"/>
    </xf>
    <xf numFmtId="1" fontId="16" fillId="0" borderId="12" xfId="0" applyNumberFormat="1" applyFont="1" applyFill="1" applyBorder="1" applyAlignment="1">
      <alignment horizontal="center" vertical="center"/>
    </xf>
    <xf numFmtId="166" fontId="16" fillId="0" borderId="12" xfId="0" applyNumberFormat="1" applyFont="1" applyFill="1" applyBorder="1" applyAlignment="1">
      <alignment horizontal="center" vertical="center"/>
    </xf>
    <xf numFmtId="168" fontId="16" fillId="0" borderId="12" xfId="8" applyNumberFormat="1" applyFont="1" applyFill="1" applyBorder="1" applyAlignment="1">
      <alignment horizontal="right" vertical="center"/>
    </xf>
    <xf numFmtId="0" fontId="16" fillId="0" borderId="12" xfId="0" applyFont="1" applyFill="1" applyBorder="1" applyAlignment="1">
      <alignment vertical="center" wrapText="1"/>
    </xf>
    <xf numFmtId="165" fontId="16" fillId="0" borderId="12" xfId="9" applyNumberFormat="1" applyFont="1" applyFill="1" applyBorder="1" applyAlignment="1">
      <alignment horizontal="center" vertical="center" wrapText="1"/>
    </xf>
    <xf numFmtId="2" fontId="16" fillId="0" borderId="12" xfId="0" applyNumberFormat="1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2" fillId="0" borderId="0" xfId="10" applyFill="1" applyBorder="1"/>
    <xf numFmtId="0" fontId="2" fillId="0" borderId="0" xfId="10" applyBorder="1"/>
    <xf numFmtId="166" fontId="16" fillId="0" borderId="12" xfId="0" applyNumberFormat="1" applyFont="1" applyFill="1" applyBorder="1" applyAlignment="1">
      <alignment horizontal="center" vertical="center" wrapText="1"/>
    </xf>
    <xf numFmtId="168" fontId="16" fillId="0" borderId="12" xfId="8" applyNumberFormat="1" applyFont="1" applyFill="1" applyBorder="1" applyAlignment="1">
      <alignment horizontal="right" vertical="center" wrapText="1"/>
    </xf>
    <xf numFmtId="168" fontId="2" fillId="0" borderId="0" xfId="10" applyNumberFormat="1"/>
    <xf numFmtId="9" fontId="16" fillId="0" borderId="12" xfId="9" applyFont="1" applyFill="1" applyBorder="1" applyAlignment="1">
      <alignment horizontal="center" vertical="center"/>
    </xf>
    <xf numFmtId="168" fontId="16" fillId="0" borderId="12" xfId="0" applyNumberFormat="1" applyFont="1" applyFill="1" applyBorder="1" applyAlignment="1">
      <alignment horizontal="right" vertical="center"/>
    </xf>
    <xf numFmtId="2" fontId="16" fillId="0" borderId="12" xfId="0" applyNumberFormat="1" applyFont="1" applyFill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 vertical="center" wrapText="1"/>
    </xf>
    <xf numFmtId="9" fontId="16" fillId="0" borderId="12" xfId="9" applyFont="1" applyFill="1" applyBorder="1" applyAlignment="1">
      <alignment horizontal="center" vertical="center" wrapText="1"/>
    </xf>
    <xf numFmtId="1" fontId="16" fillId="0" borderId="12" xfId="14" quotePrefix="1" applyNumberFormat="1" applyFont="1" applyFill="1" applyBorder="1" applyAlignment="1">
      <alignment horizontal="center" vertical="center" wrapText="1"/>
    </xf>
    <xf numFmtId="2" fontId="16" fillId="0" borderId="12" xfId="0" quotePrefix="1" applyNumberFormat="1" applyFont="1" applyFill="1" applyBorder="1" applyAlignment="1">
      <alignment horizontal="center" vertical="center" wrapText="1"/>
    </xf>
    <xf numFmtId="165" fontId="16" fillId="0" borderId="12" xfId="0" applyNumberFormat="1" applyFont="1" applyFill="1" applyBorder="1" applyAlignment="1">
      <alignment horizontal="center" vertical="center"/>
    </xf>
    <xf numFmtId="0" fontId="16" fillId="0" borderId="12" xfId="10" applyNumberFormat="1" applyFont="1" applyFill="1" applyBorder="1" applyAlignment="1">
      <alignment horizontal="center" vertical="center" wrapText="1"/>
    </xf>
    <xf numFmtId="0" fontId="16" fillId="0" borderId="12" xfId="12" applyNumberFormat="1" applyFont="1" applyFill="1" applyBorder="1" applyAlignment="1">
      <alignment horizontal="center" vertical="center" wrapText="1"/>
    </xf>
    <xf numFmtId="0" fontId="16" fillId="0" borderId="12" xfId="10" applyNumberFormat="1" applyFont="1" applyFill="1" applyBorder="1" applyAlignment="1">
      <alignment horizontal="center" vertical="center"/>
    </xf>
    <xf numFmtId="0" fontId="16" fillId="0" borderId="12" xfId="10" quotePrefix="1" applyNumberFormat="1" applyFont="1" applyFill="1" applyBorder="1" applyAlignment="1">
      <alignment horizontal="center" vertical="center" wrapText="1"/>
    </xf>
    <xf numFmtId="0" fontId="16" fillId="0" borderId="12" xfId="12" applyNumberFormat="1" applyFont="1" applyFill="1" applyBorder="1" applyAlignment="1">
      <alignment horizontal="center" vertical="center"/>
    </xf>
    <xf numFmtId="0" fontId="10" fillId="0" borderId="0" xfId="0" applyFont="1" applyAlignment="1"/>
    <xf numFmtId="0" fontId="16" fillId="0" borderId="12" xfId="14" applyNumberFormat="1" applyFont="1" applyFill="1" applyBorder="1" applyAlignment="1">
      <alignment horizontal="center" vertical="center"/>
    </xf>
    <xf numFmtId="0" fontId="1" fillId="0" borderId="12" xfId="10" applyNumberFormat="1" applyFont="1" applyFill="1" applyBorder="1" applyAlignment="1">
      <alignment horizontal="center" vertical="center" wrapText="1"/>
    </xf>
    <xf numFmtId="0" fontId="1" fillId="0" borderId="12" xfId="12" applyNumberFormat="1" applyFont="1" applyFill="1" applyBorder="1" applyAlignment="1">
      <alignment horizontal="center" vertical="center" wrapText="1"/>
    </xf>
    <xf numFmtId="168" fontId="16" fillId="0" borderId="12" xfId="0" applyNumberFormat="1" applyFont="1" applyFill="1" applyBorder="1" applyAlignment="1">
      <alignment horizontal="center" vertical="center"/>
    </xf>
    <xf numFmtId="1" fontId="16" fillId="0" borderId="12" xfId="0" quotePrefix="1" applyNumberFormat="1" applyFont="1" applyFill="1" applyBorder="1" applyAlignment="1">
      <alignment horizontal="center" vertical="center" wrapText="1"/>
    </xf>
    <xf numFmtId="0" fontId="1" fillId="0" borderId="0" xfId="10" applyFont="1"/>
    <xf numFmtId="1" fontId="16" fillId="0" borderId="12" xfId="9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/>
    </xf>
    <xf numFmtId="0" fontId="16" fillId="0" borderId="12" xfId="8" applyNumberFormat="1" applyFont="1" applyFill="1" applyBorder="1" applyAlignment="1">
      <alignment horizontal="center" vertical="center"/>
    </xf>
    <xf numFmtId="0" fontId="16" fillId="0" borderId="12" xfId="8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164" fontId="16" fillId="0" borderId="12" xfId="0" quotePrefix="1" applyNumberFormat="1" applyFont="1" applyFill="1" applyBorder="1" applyAlignment="1">
      <alignment horizontal="center" vertical="center"/>
    </xf>
    <xf numFmtId="165" fontId="16" fillId="0" borderId="12" xfId="9" quotePrefix="1" applyNumberFormat="1" applyFont="1" applyFill="1" applyBorder="1" applyAlignment="1">
      <alignment horizontal="center" vertical="center"/>
    </xf>
    <xf numFmtId="9" fontId="16" fillId="0" borderId="12" xfId="9" quotePrefix="1" applyFont="1" applyFill="1" applyBorder="1" applyAlignment="1">
      <alignment horizontal="center" vertical="center"/>
    </xf>
    <xf numFmtId="167" fontId="16" fillId="0" borderId="12" xfId="0" applyNumberFormat="1" applyFont="1" applyFill="1" applyBorder="1" applyAlignment="1">
      <alignment horizontal="center" vertical="center"/>
    </xf>
    <xf numFmtId="168" fontId="2" fillId="0" borderId="0" xfId="8" applyNumberFormat="1" applyFont="1"/>
    <xf numFmtId="0" fontId="2" fillId="0" borderId="12" xfId="10" applyBorder="1" applyAlignment="1">
      <alignment horizontal="center" vertical="center"/>
    </xf>
    <xf numFmtId="168" fontId="2" fillId="0" borderId="12" xfId="8" applyNumberFormat="1" applyFont="1" applyBorder="1" applyAlignment="1">
      <alignment horizontal="center" vertical="center"/>
    </xf>
    <xf numFmtId="164" fontId="2" fillId="0" borderId="12" xfId="10" applyNumberFormat="1" applyBorder="1" applyAlignment="1">
      <alignment horizontal="center" vertical="center"/>
    </xf>
    <xf numFmtId="168" fontId="16" fillId="0" borderId="12" xfId="8" applyNumberFormat="1" applyFont="1" applyFill="1" applyBorder="1" applyAlignment="1">
      <alignment horizontal="center" vertical="center" wrapText="1"/>
    </xf>
    <xf numFmtId="165" fontId="2" fillId="0" borderId="12" xfId="9" applyNumberFormat="1" applyFont="1" applyBorder="1" applyAlignment="1">
      <alignment horizontal="center" vertical="center"/>
    </xf>
    <xf numFmtId="168" fontId="16" fillId="0" borderId="0" xfId="0" applyNumberFormat="1" applyFont="1" applyAlignment="1"/>
    <xf numFmtId="0" fontId="2" fillId="0" borderId="12" xfId="10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15">
    <cellStyle name="Activity" xfId="2"/>
    <cellStyle name="Comma" xfId="14" builtinId="3"/>
    <cellStyle name="Comma 2" xfId="13"/>
    <cellStyle name="Currency" xfId="8" builtinId="4"/>
    <cellStyle name="Currency 2" xfId="12"/>
    <cellStyle name="Heading 1" xfId="1" builtinId="16" customBuiltin="1"/>
    <cellStyle name="Label" xfId="5"/>
    <cellStyle name="Normal" xfId="0" builtinId="0" customBuiltin="1"/>
    <cellStyle name="Normal 2" xfId="10"/>
    <cellStyle name="Percent" xfId="9" builtinId="5"/>
    <cellStyle name="Percent 2" xfId="11"/>
    <cellStyle name="Percent Complete" xfId="6"/>
    <cellStyle name="Period Headers" xfId="3"/>
    <cellStyle name="Period Highlight Control" xfId="7"/>
    <cellStyle name="Project Headers" xfId="4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colors>
    <mruColors>
      <color rgb="FFAAC56D"/>
      <color rgb="FFBAD08A"/>
      <color rgb="FFB5CD81"/>
      <color rgb="FFA7C369"/>
      <color rgb="FFBDD2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R20"/>
  <sheetViews>
    <sheetView showGridLines="0" workbookViewId="0">
      <selection activeCell="M21" sqref="M21"/>
    </sheetView>
  </sheetViews>
  <sheetFormatPr defaultColWidth="2.75" defaultRowHeight="17.25" x14ac:dyDescent="0.3"/>
  <cols>
    <col min="1" max="1" width="2.625" customWidth="1"/>
    <col min="2" max="2" width="34.5" style="2" customWidth="1"/>
    <col min="3" max="3" width="7.25" style="6" customWidth="1"/>
    <col min="4" max="4" width="4.25" style="1" customWidth="1"/>
    <col min="5" max="5" width="5.75" style="1" bestFit="1" customWidth="1"/>
    <col min="6" max="6" width="5.625" style="1" bestFit="1" customWidth="1"/>
    <col min="7" max="24" width="8.25" style="1" bestFit="1" customWidth="1"/>
    <col min="25" max="35" width="8.25" bestFit="1" customWidth="1"/>
    <col min="36" max="64" width="9.25" bestFit="1" customWidth="1"/>
  </cols>
  <sheetData>
    <row r="1" spans="2:70" ht="15" customHeight="1" x14ac:dyDescent="0.3"/>
    <row r="2" spans="2:70" ht="50.25" customHeight="1" thickBot="1" x14ac:dyDescent="0.5">
      <c r="B2" s="17"/>
      <c r="C2" s="18"/>
      <c r="D2" s="18"/>
      <c r="E2" s="19"/>
      <c r="F2" s="18"/>
      <c r="G2" s="18"/>
      <c r="H2" s="18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31"/>
      <c r="V2" s="31"/>
      <c r="W2" s="31"/>
      <c r="X2" s="31"/>
      <c r="Y2" s="32"/>
      <c r="Z2" s="32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</row>
    <row r="3" spans="2:70" ht="21" customHeight="1" thickTop="1" x14ac:dyDescent="0.8">
      <c r="B3" s="21"/>
      <c r="C3" s="13"/>
      <c r="G3" s="16"/>
      <c r="H3" s="14"/>
      <c r="I3" s="15"/>
      <c r="J3" s="16"/>
      <c r="K3" s="14"/>
      <c r="R3"/>
      <c r="S3"/>
      <c r="T3"/>
      <c r="U3" s="33"/>
      <c r="V3" s="34"/>
      <c r="W3" s="34"/>
      <c r="X3" s="34"/>
      <c r="Y3" s="34"/>
      <c r="Z3" s="34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</row>
    <row r="4" spans="2:70" ht="18.75" customHeight="1" x14ac:dyDescent="0.8">
      <c r="B4" s="27" t="s">
        <v>11</v>
      </c>
      <c r="C4" s="28"/>
      <c r="D4" s="28"/>
      <c r="E4" s="28"/>
      <c r="F4" s="28"/>
      <c r="G4" s="37"/>
      <c r="H4" s="37"/>
      <c r="L4" s="7"/>
      <c r="M4" s="9" t="s">
        <v>0</v>
      </c>
      <c r="O4" s="11"/>
      <c r="P4" s="9" t="s">
        <v>1</v>
      </c>
      <c r="U4" s="33"/>
      <c r="V4" s="34"/>
      <c r="W4" s="34"/>
      <c r="X4" s="32"/>
      <c r="Y4" s="32"/>
      <c r="Z4" s="32"/>
    </row>
    <row r="5" spans="2:70" x14ac:dyDescent="0.3">
      <c r="B5" s="22"/>
      <c r="E5" s="104" t="s">
        <v>128</v>
      </c>
      <c r="F5" s="104"/>
      <c r="G5" s="104"/>
      <c r="H5" s="104" t="s">
        <v>129</v>
      </c>
      <c r="I5" s="104"/>
      <c r="J5" s="104"/>
      <c r="K5" s="104" t="s">
        <v>130</v>
      </c>
      <c r="L5" s="104"/>
      <c r="M5" s="104"/>
      <c r="N5" s="104" t="s">
        <v>131</v>
      </c>
      <c r="O5" s="104"/>
      <c r="P5" s="104" t="s">
        <v>132</v>
      </c>
      <c r="Q5" s="104"/>
      <c r="R5" s="104" t="s">
        <v>133</v>
      </c>
      <c r="S5" s="104"/>
      <c r="T5" s="80" t="s">
        <v>134</v>
      </c>
      <c r="U5" s="33"/>
      <c r="V5" s="34"/>
      <c r="W5" s="34"/>
      <c r="X5" s="32"/>
      <c r="Y5" s="32"/>
      <c r="Z5" s="32"/>
    </row>
    <row r="6" spans="2:70" ht="15" x14ac:dyDescent="0.25">
      <c r="B6" s="23"/>
      <c r="C6" s="4" t="s">
        <v>2</v>
      </c>
      <c r="D6" s="4"/>
      <c r="E6" s="4"/>
      <c r="F6" s="4"/>
      <c r="U6" s="33"/>
      <c r="V6" s="34"/>
      <c r="W6" s="34"/>
      <c r="X6" s="32"/>
      <c r="Y6" s="32"/>
      <c r="Z6" s="32"/>
    </row>
    <row r="7" spans="2:70" ht="13.5" customHeight="1" x14ac:dyDescent="0.25">
      <c r="B7" s="24" t="s">
        <v>4</v>
      </c>
      <c r="C7" s="4" t="s">
        <v>3</v>
      </c>
      <c r="D7" s="4"/>
      <c r="E7" s="5" t="s">
        <v>12</v>
      </c>
      <c r="F7" s="4"/>
      <c r="U7" s="33"/>
      <c r="V7" s="34"/>
      <c r="W7" s="34"/>
      <c r="X7" s="32"/>
      <c r="Y7" s="32"/>
      <c r="Z7" s="32"/>
    </row>
    <row r="8" spans="2:70" ht="15.75" customHeight="1" x14ac:dyDescent="0.2">
      <c r="B8" s="25"/>
      <c r="C8" s="3"/>
      <c r="D8" s="3"/>
      <c r="E8" s="10">
        <v>2017</v>
      </c>
      <c r="F8" s="10">
        <v>2018</v>
      </c>
      <c r="G8" s="10">
        <v>2019</v>
      </c>
      <c r="H8" s="10">
        <v>2020</v>
      </c>
      <c r="I8" s="10">
        <v>2021</v>
      </c>
      <c r="J8" s="10">
        <v>2022</v>
      </c>
      <c r="K8" s="10">
        <v>2023</v>
      </c>
      <c r="L8" s="10">
        <v>2024</v>
      </c>
      <c r="M8" s="10">
        <v>2025</v>
      </c>
      <c r="N8" s="10">
        <v>2026</v>
      </c>
      <c r="O8" s="10">
        <v>2027</v>
      </c>
      <c r="P8" s="10">
        <v>2028</v>
      </c>
      <c r="Q8" s="10">
        <v>2029</v>
      </c>
      <c r="R8" s="10">
        <v>2030</v>
      </c>
      <c r="S8" s="10">
        <v>2031</v>
      </c>
      <c r="T8" s="10">
        <v>2032</v>
      </c>
      <c r="U8" s="33"/>
      <c r="V8" s="34"/>
      <c r="W8" s="34"/>
      <c r="X8" s="32"/>
      <c r="Y8" s="32"/>
      <c r="Z8" s="32"/>
    </row>
    <row r="9" spans="2:70" ht="18.95" customHeight="1" x14ac:dyDescent="0.3">
      <c r="B9" s="26" t="s">
        <v>5</v>
      </c>
      <c r="C9" s="8">
        <v>0</v>
      </c>
      <c r="E9" s="7"/>
      <c r="F9" s="7"/>
      <c r="G9" s="7"/>
      <c r="U9" s="33"/>
      <c r="V9" s="34"/>
      <c r="W9" s="34"/>
      <c r="X9" s="32"/>
      <c r="Y9" s="32"/>
      <c r="Z9" s="32"/>
    </row>
    <row r="10" spans="2:70" ht="18.75" customHeight="1" x14ac:dyDescent="0.3">
      <c r="B10" s="26" t="s">
        <v>6</v>
      </c>
      <c r="C10" s="8">
        <v>0</v>
      </c>
      <c r="F10" s="15"/>
      <c r="H10" s="7"/>
      <c r="I10" s="7"/>
      <c r="J10" s="7"/>
      <c r="U10" s="33"/>
      <c r="V10" s="34"/>
      <c r="W10" s="34"/>
      <c r="X10" s="32"/>
      <c r="Y10" s="32"/>
      <c r="Z10" s="32"/>
    </row>
    <row r="11" spans="2:70" ht="18.95" customHeight="1" x14ac:dyDescent="0.3">
      <c r="B11" s="26" t="s">
        <v>7</v>
      </c>
      <c r="C11" s="8">
        <v>0</v>
      </c>
      <c r="F11" s="15"/>
      <c r="H11" s="7"/>
      <c r="I11" s="7"/>
      <c r="J11" s="7"/>
      <c r="U11" s="33"/>
      <c r="V11" s="34"/>
      <c r="W11" s="34"/>
      <c r="X11" s="32"/>
      <c r="Y11" s="32"/>
      <c r="Z11" s="32"/>
    </row>
    <row r="12" spans="2:70" ht="18.95" customHeight="1" x14ac:dyDescent="0.3">
      <c r="B12" s="26" t="s">
        <v>8</v>
      </c>
      <c r="C12" s="8">
        <v>0</v>
      </c>
      <c r="F12" s="15"/>
      <c r="K12" s="7"/>
      <c r="L12" s="7"/>
      <c r="M12" s="7"/>
      <c r="U12" s="33"/>
      <c r="V12" s="34"/>
      <c r="W12" s="34"/>
      <c r="X12" s="32"/>
      <c r="Y12" s="32"/>
      <c r="Z12" s="32"/>
    </row>
    <row r="13" spans="2:70" x14ac:dyDescent="0.3">
      <c r="B13" s="26" t="s">
        <v>9</v>
      </c>
      <c r="C13" s="8">
        <v>0</v>
      </c>
      <c r="F13" s="15"/>
      <c r="K13" s="7"/>
      <c r="L13" s="7"/>
      <c r="M13" s="7"/>
      <c r="U13" s="33"/>
      <c r="V13" s="34"/>
      <c r="W13" s="34"/>
      <c r="X13" s="32"/>
      <c r="Y13" s="32"/>
      <c r="Z13" s="32"/>
    </row>
    <row r="14" spans="2:70" ht="18.95" customHeight="1" x14ac:dyDescent="0.3">
      <c r="B14" s="26" t="s">
        <v>10</v>
      </c>
      <c r="C14" s="8">
        <v>0</v>
      </c>
      <c r="F14" s="15"/>
      <c r="K14" s="7"/>
      <c r="L14" s="7"/>
      <c r="M14" s="7"/>
      <c r="U14" s="33"/>
      <c r="V14" s="34"/>
      <c r="W14" s="34"/>
      <c r="X14" s="32"/>
      <c r="Y14" s="32"/>
      <c r="Z14" s="32"/>
    </row>
    <row r="15" spans="2:70" ht="18" customHeight="1" x14ac:dyDescent="0.3">
      <c r="B15" s="36" t="s">
        <v>13</v>
      </c>
      <c r="C15" s="8">
        <v>0</v>
      </c>
      <c r="F15" s="15"/>
      <c r="N15" s="7"/>
      <c r="O15" s="7"/>
      <c r="R15" s="12"/>
      <c r="S15" s="12"/>
      <c r="T15" s="30"/>
      <c r="U15" s="33"/>
      <c r="V15" s="34"/>
      <c r="W15" s="34"/>
      <c r="X15" s="32"/>
      <c r="Y15" s="32"/>
      <c r="Z15" s="32"/>
    </row>
    <row r="16" spans="2:70" ht="18" customHeight="1" x14ac:dyDescent="0.3">
      <c r="B16" s="36" t="s">
        <v>14</v>
      </c>
      <c r="C16" s="8">
        <v>0</v>
      </c>
      <c r="F16" s="15"/>
      <c r="N16" s="12"/>
      <c r="P16" s="7"/>
      <c r="Q16" s="7"/>
      <c r="T16" s="30"/>
      <c r="U16" s="33"/>
      <c r="V16" s="34"/>
      <c r="W16" s="34"/>
      <c r="X16" s="32"/>
      <c r="Y16" s="32"/>
      <c r="Z16" s="32"/>
    </row>
    <row r="17" spans="2:64" ht="18.95" customHeight="1" x14ac:dyDescent="0.3">
      <c r="B17" s="36" t="s">
        <v>15</v>
      </c>
      <c r="C17" s="8">
        <v>0</v>
      </c>
      <c r="F17" s="15"/>
      <c r="N17" s="12"/>
      <c r="P17" s="12"/>
      <c r="Q17" s="12"/>
      <c r="R17" s="7"/>
      <c r="S17" s="7"/>
      <c r="T17" s="30"/>
      <c r="U17" s="33"/>
      <c r="V17" s="34"/>
      <c r="W17" s="34"/>
      <c r="X17" s="32"/>
      <c r="Y17" s="32"/>
      <c r="Z17" s="32"/>
    </row>
    <row r="18" spans="2:64" ht="18.95" customHeight="1" x14ac:dyDescent="0.3">
      <c r="B18" s="36" t="s">
        <v>16</v>
      </c>
      <c r="C18" s="8">
        <v>0</v>
      </c>
      <c r="F18" s="15"/>
      <c r="Q18" s="12"/>
      <c r="T18" s="7"/>
      <c r="U18" s="35"/>
      <c r="V18"/>
      <c r="W18"/>
      <c r="X18"/>
    </row>
    <row r="19" spans="2:64" x14ac:dyDescent="0.3"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</row>
    <row r="20" spans="2:64" x14ac:dyDescent="0.3"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</row>
  </sheetData>
  <mergeCells count="6">
    <mergeCell ref="R5:S5"/>
    <mergeCell ref="E5:G5"/>
    <mergeCell ref="H5:J5"/>
    <mergeCell ref="K5:M5"/>
    <mergeCell ref="N5:O5"/>
    <mergeCell ref="P5:Q5"/>
  </mergeCells>
  <conditionalFormatting sqref="H9:J9 F10:F18 H12:H18 J12:J18 L15:L18 N18 P18 R18:S18 R9:R14 T9:T14 P9:P14 N9:N14 L9:L11">
    <cfRule type="expression" dxfId="9" priority="57">
      <formula>PercentComplete</formula>
    </cfRule>
    <cfRule type="expression" dxfId="8" priority="59">
      <formula>PercentCompleteBeyond</formula>
    </cfRule>
    <cfRule type="expression" dxfId="7" priority="60">
      <formula>Actual</formula>
    </cfRule>
    <cfRule type="expression" dxfId="6" priority="61">
      <formula>ActualBeyond</formula>
    </cfRule>
    <cfRule type="expression" dxfId="5" priority="62">
      <formula>Plan</formula>
    </cfRule>
    <cfRule type="expression" dxfId="4" priority="63">
      <formula>F$8=period_selected</formula>
    </cfRule>
    <cfRule type="expression" dxfId="3" priority="67">
      <formula>MOD(COLUMN(),2)</formula>
    </cfRule>
    <cfRule type="expression" dxfId="2" priority="68">
      <formula>MOD(COLUMN(),2)=0</formula>
    </cfRule>
  </conditionalFormatting>
  <conditionalFormatting sqref="B19:T19">
    <cfRule type="expression" dxfId="1" priority="58">
      <formula>TRUE</formula>
    </cfRule>
  </conditionalFormatting>
  <conditionalFormatting sqref="E8:T8">
    <cfRule type="expression" dxfId="0" priority="64">
      <formula>E$8=period_selected</formula>
    </cfRule>
  </conditionalFormatting>
  <pageMargins left="0.45" right="0.45" top="0.5" bottom="0.5" header="0.3" footer="0.3"/>
  <pageSetup paperSize="17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zoomScale="80" zoomScaleNormal="80" workbookViewId="0">
      <selection activeCell="A15" sqref="A2:A15"/>
    </sheetView>
  </sheetViews>
  <sheetFormatPr defaultRowHeight="15" x14ac:dyDescent="0.25"/>
  <cols>
    <col min="1" max="1" width="16.25" customWidth="1"/>
    <col min="2" max="2" width="15.125" customWidth="1"/>
    <col min="3" max="3" width="11.125" customWidth="1"/>
    <col min="4" max="4" width="14.25" customWidth="1"/>
    <col min="5" max="5" width="14.375" customWidth="1"/>
    <col min="7" max="7" width="15.125" bestFit="1" customWidth="1"/>
    <col min="8" max="8" width="13.5" bestFit="1" customWidth="1"/>
    <col min="9" max="9" width="14.75" bestFit="1" customWidth="1"/>
    <col min="10" max="10" width="13.5" bestFit="1" customWidth="1"/>
    <col min="11" max="11" width="14.75" bestFit="1" customWidth="1"/>
    <col min="12" max="13" width="13.25" bestFit="1" customWidth="1"/>
    <col min="14" max="14" width="14.875" bestFit="1" customWidth="1"/>
    <col min="15" max="15" width="11.125" customWidth="1"/>
    <col min="16" max="16" width="14.125" customWidth="1"/>
    <col min="17" max="17" width="9.5" customWidth="1"/>
  </cols>
  <sheetData>
    <row r="1" spans="1:21" ht="90" x14ac:dyDescent="0.25">
      <c r="A1" s="46" t="s">
        <v>17</v>
      </c>
      <c r="B1" s="46" t="s">
        <v>94</v>
      </c>
      <c r="C1" s="46" t="s">
        <v>95</v>
      </c>
      <c r="D1" s="46" t="s">
        <v>96</v>
      </c>
      <c r="E1" s="46" t="s">
        <v>97</v>
      </c>
      <c r="F1" s="46" t="s">
        <v>98</v>
      </c>
      <c r="G1" s="46" t="s">
        <v>99</v>
      </c>
      <c r="H1" s="46" t="s">
        <v>100</v>
      </c>
      <c r="I1" s="46" t="s">
        <v>101</v>
      </c>
      <c r="J1" s="46" t="s">
        <v>102</v>
      </c>
      <c r="K1" s="46" t="s">
        <v>103</v>
      </c>
      <c r="L1" s="46" t="s">
        <v>104</v>
      </c>
      <c r="M1" s="46" t="s">
        <v>105</v>
      </c>
      <c r="N1" s="46" t="s">
        <v>106</v>
      </c>
      <c r="O1" s="47" t="s">
        <v>107</v>
      </c>
      <c r="P1" s="47" t="s">
        <v>108</v>
      </c>
      <c r="Q1" s="47" t="s">
        <v>111</v>
      </c>
      <c r="R1" s="47" t="s">
        <v>112</v>
      </c>
      <c r="S1" s="47" t="s">
        <v>113</v>
      </c>
      <c r="T1" s="47" t="s">
        <v>117</v>
      </c>
      <c r="U1" s="47" t="s">
        <v>116</v>
      </c>
    </row>
    <row r="2" spans="1:21" ht="30" customHeight="1" x14ac:dyDescent="0.25">
      <c r="A2" s="48" t="s">
        <v>18</v>
      </c>
      <c r="B2" s="49" t="s">
        <v>33</v>
      </c>
      <c r="C2" s="49" t="s">
        <v>109</v>
      </c>
      <c r="D2" s="48" t="s">
        <v>110</v>
      </c>
      <c r="E2" s="49" t="s">
        <v>34</v>
      </c>
      <c r="F2" s="48" t="s">
        <v>21</v>
      </c>
      <c r="G2" s="50">
        <v>26.80162</v>
      </c>
      <c r="H2" s="50">
        <v>4.4191250000000002</v>
      </c>
      <c r="I2" s="51">
        <v>0.16488275708707162</v>
      </c>
      <c r="J2" s="50">
        <v>4.4191250000000002</v>
      </c>
      <c r="K2" s="52">
        <v>1</v>
      </c>
      <c r="L2" s="53">
        <v>29172</v>
      </c>
      <c r="M2" s="54">
        <v>0.66969798000000003</v>
      </c>
      <c r="N2" s="51">
        <v>0.2377016218113033</v>
      </c>
      <c r="O2" s="55">
        <v>157529.03764751999</v>
      </c>
      <c r="P2" s="55">
        <v>158000</v>
      </c>
      <c r="Q2" s="88">
        <v>1</v>
      </c>
      <c r="R2" s="88">
        <v>2</v>
      </c>
      <c r="S2" s="38">
        <v>1</v>
      </c>
      <c r="T2" s="89">
        <v>3</v>
      </c>
      <c r="U2" s="38">
        <f t="shared" ref="U2:U14" si="0">T2+S2+Q2+R2</f>
        <v>7</v>
      </c>
    </row>
    <row r="3" spans="1:21" ht="30" customHeight="1" x14ac:dyDescent="0.25">
      <c r="A3" s="48" t="s">
        <v>18</v>
      </c>
      <c r="B3" s="49" t="s">
        <v>19</v>
      </c>
      <c r="C3" s="49" t="s">
        <v>110</v>
      </c>
      <c r="D3" s="48" t="s">
        <v>110</v>
      </c>
      <c r="E3" s="49" t="s">
        <v>20</v>
      </c>
      <c r="F3" s="48" t="s">
        <v>21</v>
      </c>
      <c r="G3" s="50">
        <v>2.2241499999999998</v>
      </c>
      <c r="H3" s="50">
        <v>0.368649</v>
      </c>
      <c r="I3" s="51">
        <v>0.16574826338151655</v>
      </c>
      <c r="J3" s="50">
        <v>0.368649</v>
      </c>
      <c r="K3" s="52">
        <v>1</v>
      </c>
      <c r="L3" s="53">
        <v>2660</v>
      </c>
      <c r="M3" s="54">
        <v>6.1065290000000001E-2</v>
      </c>
      <c r="N3" s="51">
        <v>1.9829370108135694E-2</v>
      </c>
      <c r="O3" s="55">
        <v>31920.048388800002</v>
      </c>
      <c r="P3" s="55">
        <v>32000</v>
      </c>
      <c r="Q3" s="88">
        <v>1</v>
      </c>
      <c r="R3" s="88">
        <v>2</v>
      </c>
      <c r="S3" s="38">
        <v>1</v>
      </c>
      <c r="T3" s="90">
        <v>4</v>
      </c>
      <c r="U3" s="38">
        <f t="shared" si="0"/>
        <v>8</v>
      </c>
    </row>
    <row r="4" spans="1:21" ht="30" customHeight="1" x14ac:dyDescent="0.25">
      <c r="A4" s="48" t="s">
        <v>18</v>
      </c>
      <c r="B4" s="49" t="s">
        <v>29</v>
      </c>
      <c r="C4" s="49" t="s">
        <v>110</v>
      </c>
      <c r="D4" s="48" t="s">
        <v>110</v>
      </c>
      <c r="E4" s="49" t="s">
        <v>20</v>
      </c>
      <c r="F4" s="48" t="s">
        <v>21</v>
      </c>
      <c r="G4" s="50">
        <v>4.2458210000000003</v>
      </c>
      <c r="H4" s="50">
        <v>0.68309600000000004</v>
      </c>
      <c r="I4" s="51">
        <v>0.16088666950396638</v>
      </c>
      <c r="J4" s="50">
        <v>0.68309600000000004</v>
      </c>
      <c r="K4" s="52">
        <v>1</v>
      </c>
      <c r="L4" s="53">
        <v>7643</v>
      </c>
      <c r="M4" s="54">
        <v>0.17545939999999999</v>
      </c>
      <c r="N4" s="51">
        <v>3.6743252805207828E-2</v>
      </c>
      <c r="O4" s="55">
        <v>91716.137567999976</v>
      </c>
      <c r="P4" s="55">
        <v>92000</v>
      </c>
      <c r="Q4" s="88">
        <v>1</v>
      </c>
      <c r="R4" s="88">
        <v>2</v>
      </c>
      <c r="S4" s="38">
        <v>1</v>
      </c>
      <c r="T4" s="90">
        <v>4</v>
      </c>
      <c r="U4" s="38">
        <f t="shared" si="0"/>
        <v>8</v>
      </c>
    </row>
    <row r="5" spans="1:21" ht="30" customHeight="1" x14ac:dyDescent="0.25">
      <c r="A5" s="48" t="s">
        <v>18</v>
      </c>
      <c r="B5" s="49" t="s">
        <v>30</v>
      </c>
      <c r="C5" s="49" t="s">
        <v>110</v>
      </c>
      <c r="D5" s="48" t="s">
        <v>110</v>
      </c>
      <c r="E5" s="49" t="s">
        <v>20</v>
      </c>
      <c r="F5" s="48" t="s">
        <v>21</v>
      </c>
      <c r="G5" s="50">
        <v>2.5109948006977798</v>
      </c>
      <c r="H5" s="50">
        <v>0.43556600000000001</v>
      </c>
      <c r="I5" s="51">
        <v>0.173463521262155</v>
      </c>
      <c r="J5" s="50">
        <v>0.43556600000000001</v>
      </c>
      <c r="K5" s="52">
        <v>1</v>
      </c>
      <c r="L5" s="53">
        <v>1852</v>
      </c>
      <c r="M5" s="54">
        <v>4.2516129999999999E-2</v>
      </c>
      <c r="N5" s="51">
        <v>2.3428788415322518E-2</v>
      </c>
      <c r="O5" s="55">
        <v>25000</v>
      </c>
      <c r="P5" s="55">
        <v>25000</v>
      </c>
      <c r="Q5" s="88">
        <v>1</v>
      </c>
      <c r="R5" s="88">
        <v>2</v>
      </c>
      <c r="S5" s="38">
        <v>1</v>
      </c>
      <c r="T5" s="90">
        <v>4</v>
      </c>
      <c r="U5" s="38">
        <f t="shared" si="0"/>
        <v>8</v>
      </c>
    </row>
    <row r="6" spans="1:21" ht="30" customHeight="1" x14ac:dyDescent="0.25">
      <c r="A6" s="48" t="s">
        <v>18</v>
      </c>
      <c r="B6" s="49" t="s">
        <v>31</v>
      </c>
      <c r="C6" s="49" t="s">
        <v>110</v>
      </c>
      <c r="D6" s="48" t="s">
        <v>110</v>
      </c>
      <c r="E6" s="49" t="s">
        <v>20</v>
      </c>
      <c r="F6" s="48" t="s">
        <v>21</v>
      </c>
      <c r="G6" s="50">
        <v>2.3157269999999999</v>
      </c>
      <c r="H6" s="50">
        <v>0.55385099999999998</v>
      </c>
      <c r="I6" s="51">
        <v>0.2391693839558808</v>
      </c>
      <c r="J6" s="50">
        <v>0.55385099999999998</v>
      </c>
      <c r="K6" s="52">
        <v>1</v>
      </c>
      <c r="L6" s="53">
        <v>1318</v>
      </c>
      <c r="M6" s="54">
        <v>3.0257160000000002E-2</v>
      </c>
      <c r="N6" s="51">
        <v>2.9791255269269849E-2</v>
      </c>
      <c r="O6" s="55">
        <v>25000</v>
      </c>
      <c r="P6" s="55">
        <v>25000</v>
      </c>
      <c r="Q6" s="88">
        <v>1</v>
      </c>
      <c r="R6" s="88">
        <v>2</v>
      </c>
      <c r="S6" s="38">
        <v>1</v>
      </c>
      <c r="T6" s="90">
        <v>4</v>
      </c>
      <c r="U6" s="38">
        <f t="shared" si="0"/>
        <v>8</v>
      </c>
    </row>
    <row r="7" spans="1:21" ht="30" customHeight="1" x14ac:dyDescent="0.25">
      <c r="A7" s="48" t="s">
        <v>18</v>
      </c>
      <c r="B7" s="49" t="s">
        <v>32</v>
      </c>
      <c r="C7" s="49" t="s">
        <v>110</v>
      </c>
      <c r="D7" s="48" t="s">
        <v>110</v>
      </c>
      <c r="E7" s="49" t="s">
        <v>20</v>
      </c>
      <c r="F7" s="48" t="s">
        <v>21</v>
      </c>
      <c r="G7" s="50">
        <v>3.2504490000000001</v>
      </c>
      <c r="H7" s="50">
        <v>0.708588</v>
      </c>
      <c r="I7" s="51">
        <v>0.21799695980463005</v>
      </c>
      <c r="J7" s="50">
        <v>0.708588</v>
      </c>
      <c r="K7" s="52">
        <v>1</v>
      </c>
      <c r="L7" s="53">
        <v>4404</v>
      </c>
      <c r="M7" s="54">
        <v>0.1011021876</v>
      </c>
      <c r="N7" s="51">
        <v>3.811444953379408E-2</v>
      </c>
      <c r="O7" s="55">
        <v>52848.135502272002</v>
      </c>
      <c r="P7" s="55">
        <v>53000</v>
      </c>
      <c r="Q7" s="88">
        <v>1</v>
      </c>
      <c r="R7" s="88">
        <v>2</v>
      </c>
      <c r="S7" s="38">
        <v>1</v>
      </c>
      <c r="T7" s="90">
        <v>4</v>
      </c>
      <c r="U7" s="38">
        <f t="shared" si="0"/>
        <v>8</v>
      </c>
    </row>
    <row r="8" spans="1:21" ht="30" customHeight="1" x14ac:dyDescent="0.25">
      <c r="A8" s="48" t="s">
        <v>18</v>
      </c>
      <c r="B8" s="49" t="s">
        <v>22</v>
      </c>
      <c r="C8" s="49" t="s">
        <v>110</v>
      </c>
      <c r="D8" s="48" t="s">
        <v>110</v>
      </c>
      <c r="E8" s="49" t="s">
        <v>20</v>
      </c>
      <c r="F8" s="48" t="s">
        <v>21</v>
      </c>
      <c r="G8" s="50">
        <v>1.282311</v>
      </c>
      <c r="H8" s="50">
        <v>0.30256699999999997</v>
      </c>
      <c r="I8" s="51">
        <v>0.23595446034542319</v>
      </c>
      <c r="J8" s="50">
        <v>0.30256699999999997</v>
      </c>
      <c r="K8" s="52">
        <v>1</v>
      </c>
      <c r="L8" s="53">
        <v>5040</v>
      </c>
      <c r="M8" s="54">
        <v>0.11570277600000001</v>
      </c>
      <c r="N8" s="51">
        <v>1.6274865862943591E-2</v>
      </c>
      <c r="O8" s="55">
        <v>60480.15507072</v>
      </c>
      <c r="P8" s="55">
        <v>60000</v>
      </c>
      <c r="Q8" s="88">
        <v>1</v>
      </c>
      <c r="R8" s="88">
        <v>2</v>
      </c>
      <c r="S8" s="38">
        <v>1</v>
      </c>
      <c r="T8" s="90">
        <v>4</v>
      </c>
      <c r="U8" s="38">
        <f t="shared" si="0"/>
        <v>8</v>
      </c>
    </row>
    <row r="9" spans="1:21" ht="30" customHeight="1" x14ac:dyDescent="0.25">
      <c r="A9" s="48" t="s">
        <v>18</v>
      </c>
      <c r="B9" s="49" t="s">
        <v>23</v>
      </c>
      <c r="C9" s="49" t="s">
        <v>110</v>
      </c>
      <c r="D9" s="48" t="s">
        <v>110</v>
      </c>
      <c r="E9" s="49" t="s">
        <v>20</v>
      </c>
      <c r="F9" s="48" t="s">
        <v>21</v>
      </c>
      <c r="G9" s="50">
        <v>0.725688</v>
      </c>
      <c r="H9" s="50">
        <v>0.20857100000000001</v>
      </c>
      <c r="I9" s="51">
        <v>0.28741139442845964</v>
      </c>
      <c r="J9" s="50">
        <v>0.20857100000000001</v>
      </c>
      <c r="K9" s="52">
        <v>1</v>
      </c>
      <c r="L9" s="53">
        <v>3390</v>
      </c>
      <c r="M9" s="54">
        <v>7.7823891000000006E-2</v>
      </c>
      <c r="N9" s="51">
        <v>1.1218887214732631E-2</v>
      </c>
      <c r="O9" s="55">
        <v>40680.104303520005</v>
      </c>
      <c r="P9" s="55">
        <v>41000</v>
      </c>
      <c r="Q9" s="88">
        <v>1</v>
      </c>
      <c r="R9" s="88">
        <v>2</v>
      </c>
      <c r="S9" s="38">
        <v>1</v>
      </c>
      <c r="T9" s="90">
        <v>4</v>
      </c>
      <c r="U9" s="38">
        <f t="shared" si="0"/>
        <v>8</v>
      </c>
    </row>
    <row r="10" spans="1:21" ht="30" customHeight="1" x14ac:dyDescent="0.25">
      <c r="A10" s="48" t="s">
        <v>18</v>
      </c>
      <c r="B10" s="49" t="s">
        <v>24</v>
      </c>
      <c r="C10" s="49" t="s">
        <v>110</v>
      </c>
      <c r="D10" s="48" t="s">
        <v>110</v>
      </c>
      <c r="E10" s="49" t="s">
        <v>20</v>
      </c>
      <c r="F10" s="48" t="s">
        <v>21</v>
      </c>
      <c r="G10" s="50">
        <v>1.174973</v>
      </c>
      <c r="H10" s="50">
        <v>0.30085200000000001</v>
      </c>
      <c r="I10" s="51">
        <v>0.25605013902447121</v>
      </c>
      <c r="J10" s="50">
        <v>0.30085200000000001</v>
      </c>
      <c r="K10" s="52">
        <v>1</v>
      </c>
      <c r="L10" s="53">
        <v>3642</v>
      </c>
      <c r="M10" s="54">
        <v>8.3609029799999998E-2</v>
      </c>
      <c r="N10" s="51">
        <v>1.6182617220643052E-2</v>
      </c>
      <c r="O10" s="55">
        <v>43704.112057055994</v>
      </c>
      <c r="P10" s="55">
        <v>44000</v>
      </c>
      <c r="Q10" s="88">
        <v>1</v>
      </c>
      <c r="R10" s="88">
        <v>2</v>
      </c>
      <c r="S10" s="38">
        <v>1</v>
      </c>
      <c r="T10" s="89">
        <v>2</v>
      </c>
      <c r="U10" s="38">
        <f t="shared" si="0"/>
        <v>6</v>
      </c>
    </row>
    <row r="11" spans="1:21" ht="30" customHeight="1" x14ac:dyDescent="0.25">
      <c r="A11" s="48" t="s">
        <v>18</v>
      </c>
      <c r="B11" s="49" t="s">
        <v>25</v>
      </c>
      <c r="C11" s="49" t="s">
        <v>110</v>
      </c>
      <c r="D11" s="48" t="s">
        <v>110</v>
      </c>
      <c r="E11" s="49" t="s">
        <v>20</v>
      </c>
      <c r="F11" s="48" t="s">
        <v>21</v>
      </c>
      <c r="G11" s="50">
        <v>1.0650740000000001</v>
      </c>
      <c r="H11" s="50">
        <v>0.20113700000000001</v>
      </c>
      <c r="I11" s="51">
        <v>0.18884791103716736</v>
      </c>
      <c r="J11" s="50">
        <v>0.20113700000000001</v>
      </c>
      <c r="K11" s="52">
        <v>1</v>
      </c>
      <c r="L11" s="53">
        <v>3705</v>
      </c>
      <c r="M11" s="54">
        <v>8.5055314500000007E-2</v>
      </c>
      <c r="N11" s="51">
        <v>1.0819017589740076E-2</v>
      </c>
      <c r="O11" s="55">
        <v>44460.113995439999</v>
      </c>
      <c r="P11" s="55">
        <v>44000</v>
      </c>
      <c r="Q11" s="91">
        <v>1</v>
      </c>
      <c r="R11" s="88">
        <v>1</v>
      </c>
      <c r="S11" s="38">
        <v>1</v>
      </c>
      <c r="T11" s="90">
        <v>4</v>
      </c>
      <c r="U11" s="38">
        <f t="shared" si="0"/>
        <v>7</v>
      </c>
    </row>
    <row r="12" spans="1:21" ht="30" customHeight="1" x14ac:dyDescent="0.25">
      <c r="A12" s="48" t="s">
        <v>18</v>
      </c>
      <c r="B12" s="49" t="s">
        <v>26</v>
      </c>
      <c r="C12" s="49" t="s">
        <v>110</v>
      </c>
      <c r="D12" s="48" t="s">
        <v>110</v>
      </c>
      <c r="E12" s="49" t="s">
        <v>20</v>
      </c>
      <c r="F12" s="48" t="s">
        <v>21</v>
      </c>
      <c r="G12" s="50">
        <v>1.540986</v>
      </c>
      <c r="H12" s="50">
        <v>0.31754300000000002</v>
      </c>
      <c r="I12" s="51">
        <v>0.2060648182397504</v>
      </c>
      <c r="J12" s="50">
        <v>0.31754300000000002</v>
      </c>
      <c r="K12" s="52">
        <v>1</v>
      </c>
      <c r="L12" s="53">
        <v>5090</v>
      </c>
      <c r="M12" s="54">
        <v>0.116850621</v>
      </c>
      <c r="N12" s="51">
        <v>1.708041435687533E-2</v>
      </c>
      <c r="O12" s="55">
        <v>61080.15660912</v>
      </c>
      <c r="P12" s="55">
        <v>61000</v>
      </c>
      <c r="Q12" s="88">
        <v>1</v>
      </c>
      <c r="R12" s="88">
        <v>1</v>
      </c>
      <c r="S12" s="38">
        <v>1</v>
      </c>
      <c r="T12" s="90">
        <v>4</v>
      </c>
      <c r="U12" s="38">
        <f t="shared" si="0"/>
        <v>7</v>
      </c>
    </row>
    <row r="13" spans="1:21" ht="30" customHeight="1" x14ac:dyDescent="0.25">
      <c r="A13" s="48" t="s">
        <v>18</v>
      </c>
      <c r="B13" s="49" t="s">
        <v>27</v>
      </c>
      <c r="C13" s="49" t="s">
        <v>110</v>
      </c>
      <c r="D13" s="48" t="s">
        <v>110</v>
      </c>
      <c r="E13" s="49" t="s">
        <v>20</v>
      </c>
      <c r="F13" s="48" t="s">
        <v>21</v>
      </c>
      <c r="G13" s="50">
        <v>1.3011269999999999</v>
      </c>
      <c r="H13" s="50">
        <v>0.24651799999999999</v>
      </c>
      <c r="I13" s="51">
        <v>0.18946497920648792</v>
      </c>
      <c r="J13" s="50">
        <v>0.24651799999999999</v>
      </c>
      <c r="K13" s="52">
        <v>1</v>
      </c>
      <c r="L13" s="53">
        <v>4902</v>
      </c>
      <c r="M13" s="54">
        <v>0.1125347238</v>
      </c>
      <c r="N13" s="51">
        <v>1.3260029622533616E-2</v>
      </c>
      <c r="O13" s="55">
        <v>58824.150824736003</v>
      </c>
      <c r="P13" s="55">
        <v>59000</v>
      </c>
      <c r="Q13" s="91">
        <v>1</v>
      </c>
      <c r="R13" s="88">
        <v>2</v>
      </c>
      <c r="S13" s="38">
        <v>1</v>
      </c>
      <c r="T13" s="89">
        <v>2</v>
      </c>
      <c r="U13" s="38">
        <f t="shared" si="0"/>
        <v>6</v>
      </c>
    </row>
    <row r="14" spans="1:21" ht="30" customHeight="1" x14ac:dyDescent="0.25">
      <c r="A14" s="48" t="s">
        <v>18</v>
      </c>
      <c r="B14" s="49" t="s">
        <v>28</v>
      </c>
      <c r="C14" s="49" t="s">
        <v>110</v>
      </c>
      <c r="D14" s="48" t="s">
        <v>110</v>
      </c>
      <c r="E14" s="49" t="s">
        <v>20</v>
      </c>
      <c r="F14" s="48" t="s">
        <v>21</v>
      </c>
      <c r="G14" s="50">
        <v>1.6544760000000001</v>
      </c>
      <c r="H14" s="50">
        <v>0.36801400000000001</v>
      </c>
      <c r="I14" s="51">
        <v>0.2224353813533711</v>
      </c>
      <c r="J14" s="50">
        <v>0.36801400000000001</v>
      </c>
      <c r="K14" s="52">
        <v>1</v>
      </c>
      <c r="L14" s="53">
        <v>5846</v>
      </c>
      <c r="M14" s="54">
        <v>0.13420603740000001</v>
      </c>
      <c r="N14" s="51">
        <v>1.9795213905301381E-2</v>
      </c>
      <c r="O14" s="55">
        <v>70152.179869728017</v>
      </c>
      <c r="P14" s="55">
        <v>70000</v>
      </c>
      <c r="Q14" s="88">
        <v>4</v>
      </c>
      <c r="R14" s="88">
        <v>5</v>
      </c>
      <c r="S14" s="38">
        <v>2</v>
      </c>
      <c r="T14" s="89">
        <v>2</v>
      </c>
      <c r="U14" s="38">
        <f t="shared" si="0"/>
        <v>13</v>
      </c>
    </row>
    <row r="15" spans="1:21" s="61" customFormat="1" ht="54.75" customHeight="1" x14ac:dyDescent="0.25">
      <c r="A15" s="48" t="s">
        <v>73</v>
      </c>
      <c r="B15" s="49" t="s">
        <v>74</v>
      </c>
      <c r="C15" s="49" t="s">
        <v>141</v>
      </c>
      <c r="D15" s="49" t="s">
        <v>75</v>
      </c>
      <c r="E15" s="49" t="s">
        <v>76</v>
      </c>
      <c r="F15" s="56" t="s">
        <v>77</v>
      </c>
      <c r="G15" s="69">
        <v>16.058857</v>
      </c>
      <c r="H15" s="69">
        <v>9.1825829999999993</v>
      </c>
      <c r="I15" s="57">
        <v>0.57180800601188486</v>
      </c>
      <c r="J15" s="69">
        <v>1.8750990000000001</v>
      </c>
      <c r="K15" s="57">
        <v>0.20420169357576187</v>
      </c>
      <c r="L15" s="87">
        <v>23958.000000000004</v>
      </c>
      <c r="M15" s="68">
        <v>0.55000000000000004</v>
      </c>
      <c r="N15" s="51">
        <v>1.0000528000000002</v>
      </c>
      <c r="O15" s="55">
        <v>378260</v>
      </c>
      <c r="P15" s="55">
        <v>378000</v>
      </c>
      <c r="Q15" s="75">
        <v>2</v>
      </c>
      <c r="R15" s="77">
        <v>4</v>
      </c>
      <c r="S15" s="43">
        <v>4</v>
      </c>
      <c r="T15" s="79">
        <v>2</v>
      </c>
      <c r="U15" s="43">
        <v>12</v>
      </c>
    </row>
    <row r="16" spans="1:21" ht="18.75" x14ac:dyDescent="0.25"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0" t="s">
        <v>35</v>
      </c>
      <c r="P16" s="102">
        <f>SUM(P2:P15)</f>
        <v>1142000</v>
      </c>
    </row>
    <row r="17" spans="1:16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zoomScale="80" zoomScaleNormal="80" workbookViewId="0">
      <selection activeCell="A19" sqref="A2:A19"/>
    </sheetView>
  </sheetViews>
  <sheetFormatPr defaultColWidth="20.75" defaultRowHeight="19.5" customHeight="1" x14ac:dyDescent="0.25"/>
  <cols>
    <col min="1" max="2" width="17.75" style="41" customWidth="1"/>
    <col min="3" max="3" width="16.625" style="41" customWidth="1"/>
    <col min="4" max="4" width="17.25" style="41" customWidth="1"/>
    <col min="5" max="5" width="17" style="41" customWidth="1"/>
    <col min="6" max="6" width="9.375" style="41" customWidth="1"/>
    <col min="7" max="7" width="12" style="41" customWidth="1"/>
    <col min="8" max="8" width="12.75" style="41" customWidth="1"/>
    <col min="9" max="9" width="14.5" style="41" customWidth="1"/>
    <col min="10" max="10" width="12.75" style="41" customWidth="1"/>
    <col min="11" max="12" width="14.5" style="41" customWidth="1"/>
    <col min="13" max="13" width="15.375" style="41" customWidth="1"/>
    <col min="14" max="14" width="12.625" style="41" customWidth="1"/>
    <col min="15" max="15" width="11.625" style="41" customWidth="1"/>
    <col min="16" max="16" width="12.625" style="41" customWidth="1"/>
    <col min="17" max="17" width="11.375" style="41" customWidth="1"/>
    <col min="18" max="18" width="11.75" style="41" customWidth="1"/>
    <col min="19" max="19" width="12.125" style="41" customWidth="1"/>
    <col min="20" max="20" width="10.25" style="41" customWidth="1"/>
    <col min="21" max="21" width="8" style="41" customWidth="1"/>
    <col min="22" max="16384" width="20.75" style="41"/>
  </cols>
  <sheetData>
    <row r="1" spans="1:21" s="44" customFormat="1" ht="87.75" customHeight="1" x14ac:dyDescent="0.25">
      <c r="A1" s="60" t="s">
        <v>17</v>
      </c>
      <c r="B1" s="60" t="s">
        <v>94</v>
      </c>
      <c r="C1" s="60" t="s">
        <v>95</v>
      </c>
      <c r="D1" s="60" t="s">
        <v>96</v>
      </c>
      <c r="E1" s="60" t="s">
        <v>97</v>
      </c>
      <c r="F1" s="60" t="s">
        <v>98</v>
      </c>
      <c r="G1" s="60" t="s">
        <v>99</v>
      </c>
      <c r="H1" s="60" t="s">
        <v>100</v>
      </c>
      <c r="I1" s="60" t="s">
        <v>101</v>
      </c>
      <c r="J1" s="60" t="s">
        <v>102</v>
      </c>
      <c r="K1" s="60" t="s">
        <v>103</v>
      </c>
      <c r="L1" s="60" t="s">
        <v>104</v>
      </c>
      <c r="M1" s="60" t="s">
        <v>105</v>
      </c>
      <c r="N1" s="60" t="s">
        <v>106</v>
      </c>
      <c r="O1" s="60" t="s">
        <v>107</v>
      </c>
      <c r="P1" s="60" t="s">
        <v>108</v>
      </c>
      <c r="Q1" s="47" t="s">
        <v>111</v>
      </c>
      <c r="R1" s="47" t="s">
        <v>112</v>
      </c>
      <c r="S1" s="47" t="s">
        <v>113</v>
      </c>
      <c r="T1" s="47" t="s">
        <v>117</v>
      </c>
      <c r="U1" s="47" t="s">
        <v>116</v>
      </c>
    </row>
    <row r="2" spans="1:21" s="61" customFormat="1" ht="30" customHeight="1" x14ac:dyDescent="0.25">
      <c r="A2" s="48" t="s">
        <v>37</v>
      </c>
      <c r="B2" s="49" t="s">
        <v>55</v>
      </c>
      <c r="C2" s="48" t="s">
        <v>110</v>
      </c>
      <c r="D2" s="49" t="s">
        <v>110</v>
      </c>
      <c r="E2" s="49" t="s">
        <v>20</v>
      </c>
      <c r="F2" s="68" t="s">
        <v>21</v>
      </c>
      <c r="G2" s="69">
        <v>1.613326</v>
      </c>
      <c r="H2" s="69">
        <v>0.425927</v>
      </c>
      <c r="I2" s="57">
        <v>0.26400553886815187</v>
      </c>
      <c r="J2" s="69">
        <v>0.425927</v>
      </c>
      <c r="K2" s="71">
        <v>1</v>
      </c>
      <c r="L2" s="70">
        <v>2762</v>
      </c>
      <c r="M2" s="63">
        <v>6.3406795224977039E-2</v>
      </c>
      <c r="N2" s="57">
        <v>3.0994985548263299E-2</v>
      </c>
      <c r="O2" s="64">
        <v>17953</v>
      </c>
      <c r="P2" s="64">
        <v>18000</v>
      </c>
      <c r="Q2" s="77">
        <v>1</v>
      </c>
      <c r="R2" s="75">
        <v>2</v>
      </c>
      <c r="S2" s="43">
        <v>1</v>
      </c>
      <c r="T2" s="76">
        <v>4</v>
      </c>
      <c r="U2" s="43">
        <f t="shared" ref="U2:U19" si="0">T2+S2+Q2+R2</f>
        <v>8</v>
      </c>
    </row>
    <row r="3" spans="1:21" s="61" customFormat="1" ht="30" customHeight="1" x14ac:dyDescent="0.25">
      <c r="A3" s="48" t="s">
        <v>37</v>
      </c>
      <c r="B3" s="49" t="s">
        <v>54</v>
      </c>
      <c r="C3" s="48" t="s">
        <v>110</v>
      </c>
      <c r="D3" s="49" t="s">
        <v>110</v>
      </c>
      <c r="E3" s="49" t="s">
        <v>20</v>
      </c>
      <c r="F3" s="68" t="s">
        <v>21</v>
      </c>
      <c r="G3" s="69">
        <v>2.1271429999999998</v>
      </c>
      <c r="H3" s="69">
        <v>0.37075799999999998</v>
      </c>
      <c r="I3" s="57">
        <v>0.17429857795174092</v>
      </c>
      <c r="J3" s="69">
        <v>0.37075799999999998</v>
      </c>
      <c r="K3" s="71">
        <v>1</v>
      </c>
      <c r="L3" s="70">
        <v>2741</v>
      </c>
      <c r="M3" s="63">
        <v>6.2924701561065194E-2</v>
      </c>
      <c r="N3" s="57">
        <v>2.6980301441099086E-2</v>
      </c>
      <c r="O3" s="64">
        <v>17816.5</v>
      </c>
      <c r="P3" s="64">
        <v>18000</v>
      </c>
      <c r="Q3" s="77">
        <v>1</v>
      </c>
      <c r="R3" s="75">
        <v>2</v>
      </c>
      <c r="S3" s="43">
        <v>1</v>
      </c>
      <c r="T3" s="76">
        <v>4</v>
      </c>
      <c r="U3" s="43">
        <f t="shared" si="0"/>
        <v>8</v>
      </c>
    </row>
    <row r="4" spans="1:21" s="61" customFormat="1" ht="30" customHeight="1" x14ac:dyDescent="0.25">
      <c r="A4" s="48" t="s">
        <v>37</v>
      </c>
      <c r="B4" s="49" t="s">
        <v>53</v>
      </c>
      <c r="C4" s="49" t="s">
        <v>110</v>
      </c>
      <c r="D4" s="49" t="s">
        <v>110</v>
      </c>
      <c r="E4" s="49" t="s">
        <v>20</v>
      </c>
      <c r="F4" s="68" t="s">
        <v>21</v>
      </c>
      <c r="G4" s="69">
        <v>2.2489509999999999</v>
      </c>
      <c r="H4" s="69">
        <v>0.40857900000000003</v>
      </c>
      <c r="I4" s="57">
        <v>0.18167536776034696</v>
      </c>
      <c r="J4" s="69">
        <v>0.40857900000000003</v>
      </c>
      <c r="K4" s="71">
        <v>1</v>
      </c>
      <c r="L4" s="70">
        <v>2358</v>
      </c>
      <c r="M4" s="63">
        <v>5.4132231404958681E-2</v>
      </c>
      <c r="N4" s="57">
        <v>2.973256027517357E-2</v>
      </c>
      <c r="O4" s="64">
        <v>15327</v>
      </c>
      <c r="P4" s="64">
        <v>15000</v>
      </c>
      <c r="Q4" s="77">
        <v>1</v>
      </c>
      <c r="R4" s="75">
        <v>2</v>
      </c>
      <c r="S4" s="43">
        <v>1</v>
      </c>
      <c r="T4" s="76">
        <v>4</v>
      </c>
      <c r="U4" s="43">
        <f t="shared" si="0"/>
        <v>8</v>
      </c>
    </row>
    <row r="5" spans="1:21" s="61" customFormat="1" ht="30" customHeight="1" x14ac:dyDescent="0.25">
      <c r="A5" s="48" t="s">
        <v>37</v>
      </c>
      <c r="B5" s="49" t="s">
        <v>52</v>
      </c>
      <c r="C5" s="48" t="s">
        <v>110</v>
      </c>
      <c r="D5" s="49" t="s">
        <v>110</v>
      </c>
      <c r="E5" s="49" t="s">
        <v>20</v>
      </c>
      <c r="F5" s="68" t="s">
        <v>21</v>
      </c>
      <c r="G5" s="69">
        <v>1.5959540000000001</v>
      </c>
      <c r="H5" s="69">
        <v>0.31003999999999998</v>
      </c>
      <c r="I5" s="57">
        <v>0.19426625078166412</v>
      </c>
      <c r="J5" s="69">
        <v>0.31003999999999998</v>
      </c>
      <c r="K5" s="71">
        <v>1</v>
      </c>
      <c r="L5" s="70">
        <v>2358</v>
      </c>
      <c r="M5" s="63">
        <v>5.4132231404958681E-2</v>
      </c>
      <c r="N5" s="57">
        <v>2.2561812985285146E-2</v>
      </c>
      <c r="O5" s="64">
        <v>15327</v>
      </c>
      <c r="P5" s="64">
        <v>15000</v>
      </c>
      <c r="Q5" s="75">
        <v>1</v>
      </c>
      <c r="R5" s="75">
        <v>2</v>
      </c>
      <c r="S5" s="43">
        <v>1</v>
      </c>
      <c r="T5" s="76">
        <v>4</v>
      </c>
      <c r="U5" s="43">
        <f t="shared" si="0"/>
        <v>8</v>
      </c>
    </row>
    <row r="6" spans="1:21" s="61" customFormat="1" ht="30" customHeight="1" x14ac:dyDescent="0.25">
      <c r="A6" s="48" t="s">
        <v>37</v>
      </c>
      <c r="B6" s="49" t="s">
        <v>51</v>
      </c>
      <c r="C6" s="48" t="s">
        <v>110</v>
      </c>
      <c r="D6" s="49" t="s">
        <v>110</v>
      </c>
      <c r="E6" s="49" t="s">
        <v>20</v>
      </c>
      <c r="F6" s="68" t="s">
        <v>21</v>
      </c>
      <c r="G6" s="69">
        <v>1.4011169999999999</v>
      </c>
      <c r="H6" s="69">
        <v>0.30404500000000001</v>
      </c>
      <c r="I6" s="57">
        <v>0.21700186351318271</v>
      </c>
      <c r="J6" s="69">
        <v>0.30404500000000001</v>
      </c>
      <c r="K6" s="71">
        <v>1</v>
      </c>
      <c r="L6" s="70">
        <v>2608</v>
      </c>
      <c r="M6" s="63">
        <v>5.9871441689623509E-2</v>
      </c>
      <c r="N6" s="57">
        <v>2.2125552925787106E-2</v>
      </c>
      <c r="O6" s="64">
        <v>16952</v>
      </c>
      <c r="P6" s="64">
        <v>17000</v>
      </c>
      <c r="Q6" s="75">
        <v>1</v>
      </c>
      <c r="R6" s="75">
        <v>2</v>
      </c>
      <c r="S6" s="43">
        <v>1</v>
      </c>
      <c r="T6" s="76">
        <v>4</v>
      </c>
      <c r="U6" s="43">
        <f t="shared" si="0"/>
        <v>8</v>
      </c>
    </row>
    <row r="7" spans="1:21" s="61" customFormat="1" ht="30" customHeight="1" x14ac:dyDescent="0.25">
      <c r="A7" s="48" t="s">
        <v>37</v>
      </c>
      <c r="B7" s="49" t="s">
        <v>50</v>
      </c>
      <c r="C7" s="48" t="s">
        <v>110</v>
      </c>
      <c r="D7" s="49" t="s">
        <v>110</v>
      </c>
      <c r="E7" s="49" t="s">
        <v>20</v>
      </c>
      <c r="F7" s="68" t="s">
        <v>21</v>
      </c>
      <c r="G7" s="69">
        <v>1.7061580000000001</v>
      </c>
      <c r="H7" s="69">
        <v>0.26914500000000002</v>
      </c>
      <c r="I7" s="57">
        <v>0.1577491650831869</v>
      </c>
      <c r="J7" s="69">
        <v>0.26914500000000002</v>
      </c>
      <c r="K7" s="71">
        <v>1</v>
      </c>
      <c r="L7" s="70">
        <v>2534</v>
      </c>
      <c r="M7" s="63">
        <v>5.8172635445362719E-2</v>
      </c>
      <c r="N7" s="57">
        <v>1.9585857166574017E-2</v>
      </c>
      <c r="O7" s="64">
        <v>16471</v>
      </c>
      <c r="P7" s="64">
        <v>16000</v>
      </c>
      <c r="Q7" s="75">
        <v>1</v>
      </c>
      <c r="R7" s="75">
        <v>2</v>
      </c>
      <c r="S7" s="43">
        <v>1</v>
      </c>
      <c r="T7" s="76">
        <v>4</v>
      </c>
      <c r="U7" s="43">
        <f t="shared" si="0"/>
        <v>8</v>
      </c>
    </row>
    <row r="8" spans="1:21" s="61" customFormat="1" ht="30" customHeight="1" x14ac:dyDescent="0.25">
      <c r="A8" s="48" t="s">
        <v>37</v>
      </c>
      <c r="B8" s="49" t="s">
        <v>49</v>
      </c>
      <c r="C8" s="48" t="s">
        <v>110</v>
      </c>
      <c r="D8" s="49" t="s">
        <v>110</v>
      </c>
      <c r="E8" s="49" t="s">
        <v>20</v>
      </c>
      <c r="F8" s="68" t="s">
        <v>21</v>
      </c>
      <c r="G8" s="69">
        <v>1.802929</v>
      </c>
      <c r="H8" s="69">
        <v>0.36291200000000001</v>
      </c>
      <c r="I8" s="57">
        <v>0.20129023383616326</v>
      </c>
      <c r="J8" s="69">
        <v>0.36291200000000001</v>
      </c>
      <c r="K8" s="71">
        <v>1</v>
      </c>
      <c r="L8" s="70">
        <v>3339</v>
      </c>
      <c r="M8" s="63">
        <v>7.6652892561983474E-2</v>
      </c>
      <c r="N8" s="57">
        <v>2.640934290451491E-2</v>
      </c>
      <c r="O8" s="64">
        <v>21703.5</v>
      </c>
      <c r="P8" s="64">
        <v>22000</v>
      </c>
      <c r="Q8" s="75">
        <v>1</v>
      </c>
      <c r="R8" s="75">
        <v>2</v>
      </c>
      <c r="S8" s="43">
        <v>1</v>
      </c>
      <c r="T8" s="76">
        <v>4</v>
      </c>
      <c r="U8" s="43">
        <f t="shared" si="0"/>
        <v>8</v>
      </c>
    </row>
    <row r="9" spans="1:21" s="61" customFormat="1" ht="30" customHeight="1" x14ac:dyDescent="0.25">
      <c r="A9" s="48" t="s">
        <v>37</v>
      </c>
      <c r="B9" s="49" t="s">
        <v>48</v>
      </c>
      <c r="C9" s="48" t="s">
        <v>110</v>
      </c>
      <c r="D9" s="49" t="s">
        <v>110</v>
      </c>
      <c r="E9" s="49" t="s">
        <v>20</v>
      </c>
      <c r="F9" s="68" t="s">
        <v>21</v>
      </c>
      <c r="G9" s="69">
        <v>4.9200359999999996</v>
      </c>
      <c r="H9" s="69">
        <v>0.92305499999999996</v>
      </c>
      <c r="I9" s="57">
        <v>0.18761143211147235</v>
      </c>
      <c r="J9" s="69">
        <v>0.92305499999999996</v>
      </c>
      <c r="K9" s="71">
        <v>1</v>
      </c>
      <c r="L9" s="70">
        <v>5579</v>
      </c>
      <c r="M9" s="63">
        <v>0.12807621671258035</v>
      </c>
      <c r="N9" s="57">
        <v>6.717131429858203E-2</v>
      </c>
      <c r="O9" s="64">
        <v>36263.5</v>
      </c>
      <c r="P9" s="64">
        <v>36000</v>
      </c>
      <c r="Q9" s="75">
        <v>1</v>
      </c>
      <c r="R9" s="77">
        <v>2</v>
      </c>
      <c r="S9" s="43">
        <v>1</v>
      </c>
      <c r="T9" s="76">
        <v>4</v>
      </c>
      <c r="U9" s="43">
        <f t="shared" si="0"/>
        <v>8</v>
      </c>
    </row>
    <row r="10" spans="1:21" s="61" customFormat="1" ht="30" customHeight="1" x14ac:dyDescent="0.25">
      <c r="A10" s="48" t="s">
        <v>39</v>
      </c>
      <c r="B10" s="49" t="s">
        <v>47</v>
      </c>
      <c r="C10" s="48" t="s">
        <v>110</v>
      </c>
      <c r="D10" s="48" t="s">
        <v>110</v>
      </c>
      <c r="E10" s="49" t="s">
        <v>34</v>
      </c>
      <c r="F10" s="48" t="s">
        <v>21</v>
      </c>
      <c r="G10" s="50">
        <v>28.922588999999999</v>
      </c>
      <c r="H10" s="50">
        <v>2.0712319999999997</v>
      </c>
      <c r="I10" s="51">
        <v>7.1612952768509069E-2</v>
      </c>
      <c r="J10" s="50">
        <v>0.84603799999999996</v>
      </c>
      <c r="K10" s="51">
        <v>0.40847090041096318</v>
      </c>
      <c r="L10" s="72">
        <v>29795.040000000001</v>
      </c>
      <c r="M10" s="73">
        <v>0.68400000000000005</v>
      </c>
      <c r="N10" s="74">
        <v>0.16596650330250989</v>
      </c>
      <c r="O10" s="64">
        <v>108531.8</v>
      </c>
      <c r="P10" s="64">
        <v>109000</v>
      </c>
      <c r="Q10" s="77">
        <v>1</v>
      </c>
      <c r="R10" s="77">
        <v>5</v>
      </c>
      <c r="S10" s="43">
        <v>1</v>
      </c>
      <c r="T10" s="76">
        <v>2</v>
      </c>
      <c r="U10" s="43">
        <f t="shared" si="0"/>
        <v>9</v>
      </c>
    </row>
    <row r="11" spans="1:21" s="61" customFormat="1" ht="30" customHeight="1" x14ac:dyDescent="0.25">
      <c r="A11" s="48" t="s">
        <v>39</v>
      </c>
      <c r="B11" s="48" t="s">
        <v>46</v>
      </c>
      <c r="C11" s="48" t="s">
        <v>110</v>
      </c>
      <c r="D11" s="48" t="s">
        <v>110</v>
      </c>
      <c r="E11" s="49" t="s">
        <v>20</v>
      </c>
      <c r="F11" s="48" t="s">
        <v>21</v>
      </c>
      <c r="G11" s="50">
        <v>0.89557600000000004</v>
      </c>
      <c r="H11" s="50">
        <v>0.41595199999999999</v>
      </c>
      <c r="I11" s="51">
        <v>0.46445192814456837</v>
      </c>
      <c r="J11" s="50">
        <v>0.41595199999999999</v>
      </c>
      <c r="K11" s="66">
        <v>1</v>
      </c>
      <c r="L11" s="48">
        <v>2468</v>
      </c>
      <c r="M11" s="73">
        <v>5.6657483930211201E-2</v>
      </c>
      <c r="N11" s="74">
        <v>8.1596924702774104E-2</v>
      </c>
      <c r="O11" s="55">
        <v>27335.567999999999</v>
      </c>
      <c r="P11" s="55">
        <v>27000</v>
      </c>
      <c r="Q11" s="75">
        <v>1</v>
      </c>
      <c r="R11" s="78">
        <v>2</v>
      </c>
      <c r="S11" s="43">
        <v>1</v>
      </c>
      <c r="T11" s="76">
        <v>4</v>
      </c>
      <c r="U11" s="43">
        <f t="shared" si="0"/>
        <v>8</v>
      </c>
    </row>
    <row r="12" spans="1:21" s="61" customFormat="1" ht="30" customHeight="1" x14ac:dyDescent="0.25">
      <c r="A12" s="48" t="s">
        <v>39</v>
      </c>
      <c r="B12" s="48" t="s">
        <v>45</v>
      </c>
      <c r="C12" s="48" t="s">
        <v>110</v>
      </c>
      <c r="D12" s="48" t="s">
        <v>110</v>
      </c>
      <c r="E12" s="49" t="s">
        <v>20</v>
      </c>
      <c r="F12" s="48" t="s">
        <v>21</v>
      </c>
      <c r="G12" s="50">
        <v>0.65100000000000002</v>
      </c>
      <c r="H12" s="50">
        <v>0.29594599999999999</v>
      </c>
      <c r="I12" s="51">
        <v>0.45460215053763436</v>
      </c>
      <c r="J12" s="50">
        <v>0.29594599999999999</v>
      </c>
      <c r="K12" s="66">
        <v>1</v>
      </c>
      <c r="L12" s="48">
        <v>1881</v>
      </c>
      <c r="M12" s="73">
        <v>4.3181818181818182E-2</v>
      </c>
      <c r="N12" s="74">
        <v>5.8055457067371204E-2</v>
      </c>
      <c r="O12" s="55">
        <v>20833.955999999998</v>
      </c>
      <c r="P12" s="55">
        <v>21000</v>
      </c>
      <c r="Q12" s="77">
        <v>1</v>
      </c>
      <c r="R12" s="78">
        <v>1</v>
      </c>
      <c r="S12" s="43">
        <v>1</v>
      </c>
      <c r="T12" s="76">
        <v>4</v>
      </c>
      <c r="U12" s="43">
        <f t="shared" si="0"/>
        <v>7</v>
      </c>
    </row>
    <row r="13" spans="1:21" s="61" customFormat="1" ht="30" customHeight="1" x14ac:dyDescent="0.25">
      <c r="A13" s="48" t="s">
        <v>39</v>
      </c>
      <c r="B13" s="48" t="s">
        <v>44</v>
      </c>
      <c r="C13" s="48" t="s">
        <v>110</v>
      </c>
      <c r="D13" s="48" t="s">
        <v>110</v>
      </c>
      <c r="E13" s="49" t="s">
        <v>20</v>
      </c>
      <c r="F13" s="48" t="s">
        <v>21</v>
      </c>
      <c r="G13" s="50">
        <v>0.99</v>
      </c>
      <c r="H13" s="50">
        <v>0.52774699999999997</v>
      </c>
      <c r="I13" s="51">
        <v>0.53307777777777776</v>
      </c>
      <c r="J13" s="50">
        <v>0.52774699999999997</v>
      </c>
      <c r="K13" s="66">
        <v>1</v>
      </c>
      <c r="L13" s="48">
        <v>2333</v>
      </c>
      <c r="M13" s="58">
        <v>5.3558310376492196E-2</v>
      </c>
      <c r="N13" s="74">
        <v>0.10352764795244385</v>
      </c>
      <c r="O13" s="55">
        <v>25840.308000000001</v>
      </c>
      <c r="P13" s="55">
        <v>26000</v>
      </c>
      <c r="Q13" s="77">
        <v>1</v>
      </c>
      <c r="R13" s="77">
        <v>1</v>
      </c>
      <c r="S13" s="43">
        <v>1</v>
      </c>
      <c r="T13" s="76">
        <v>4</v>
      </c>
      <c r="U13" s="43">
        <f t="shared" si="0"/>
        <v>7</v>
      </c>
    </row>
    <row r="14" spans="1:21" s="61" customFormat="1" ht="30" customHeight="1" x14ac:dyDescent="0.25">
      <c r="A14" s="48" t="s">
        <v>39</v>
      </c>
      <c r="B14" s="48" t="s">
        <v>43</v>
      </c>
      <c r="C14" s="48" t="s">
        <v>110</v>
      </c>
      <c r="D14" s="48" t="s">
        <v>110</v>
      </c>
      <c r="E14" s="49" t="s">
        <v>20</v>
      </c>
      <c r="F14" s="48" t="s">
        <v>21</v>
      </c>
      <c r="G14" s="50">
        <v>0.84</v>
      </c>
      <c r="H14" s="50">
        <v>0.43724499999999999</v>
      </c>
      <c r="I14" s="57">
        <v>0.52052976190476197</v>
      </c>
      <c r="J14" s="50">
        <v>0.43724499999999999</v>
      </c>
      <c r="K14" s="66">
        <v>1</v>
      </c>
      <c r="L14" s="48">
        <v>1798.9999999999998</v>
      </c>
      <c r="M14" s="58">
        <v>4.1299357208448115E-2</v>
      </c>
      <c r="N14" s="74">
        <v>8.5773953104359313E-2</v>
      </c>
      <c r="O14" s="55">
        <v>19925.723999999995</v>
      </c>
      <c r="P14" s="55">
        <v>20000</v>
      </c>
      <c r="Q14" s="77">
        <v>1</v>
      </c>
      <c r="R14" s="77">
        <v>1</v>
      </c>
      <c r="S14" s="43">
        <v>1</v>
      </c>
      <c r="T14" s="76">
        <v>4</v>
      </c>
      <c r="U14" s="43">
        <f t="shared" si="0"/>
        <v>7</v>
      </c>
    </row>
    <row r="15" spans="1:21" s="61" customFormat="1" ht="30" customHeight="1" x14ac:dyDescent="0.25">
      <c r="A15" s="48" t="s">
        <v>39</v>
      </c>
      <c r="B15" s="48" t="s">
        <v>42</v>
      </c>
      <c r="C15" s="48" t="s">
        <v>110</v>
      </c>
      <c r="D15" s="48" t="s">
        <v>110</v>
      </c>
      <c r="E15" s="49" t="s">
        <v>20</v>
      </c>
      <c r="F15" s="48" t="s">
        <v>21</v>
      </c>
      <c r="G15" s="50">
        <v>1.076762</v>
      </c>
      <c r="H15" s="50">
        <v>0.54790300000000003</v>
      </c>
      <c r="I15" s="51">
        <v>0.50884317982989746</v>
      </c>
      <c r="J15" s="50">
        <v>0.54790300000000003</v>
      </c>
      <c r="K15" s="66">
        <v>1</v>
      </c>
      <c r="L15" s="48">
        <v>2544</v>
      </c>
      <c r="M15" s="58">
        <v>5.840220385674931E-2</v>
      </c>
      <c r="N15" s="74">
        <v>0.10748163210039631</v>
      </c>
      <c r="O15" s="55">
        <v>28177.343999999997</v>
      </c>
      <c r="P15" s="55">
        <v>28000</v>
      </c>
      <c r="Q15" s="77">
        <v>1</v>
      </c>
      <c r="R15" s="77">
        <v>2</v>
      </c>
      <c r="S15" s="43">
        <v>1</v>
      </c>
      <c r="T15" s="76">
        <v>4</v>
      </c>
      <c r="U15" s="43">
        <f t="shared" si="0"/>
        <v>8</v>
      </c>
    </row>
    <row r="16" spans="1:21" s="61" customFormat="1" ht="30" customHeight="1" x14ac:dyDescent="0.25">
      <c r="A16" s="48" t="s">
        <v>39</v>
      </c>
      <c r="B16" s="48" t="s">
        <v>41</v>
      </c>
      <c r="C16" s="48" t="s">
        <v>110</v>
      </c>
      <c r="D16" s="48" t="s">
        <v>110</v>
      </c>
      <c r="E16" s="49" t="s">
        <v>20</v>
      </c>
      <c r="F16" s="48" t="s">
        <v>21</v>
      </c>
      <c r="G16" s="50">
        <v>1</v>
      </c>
      <c r="H16" s="50">
        <v>0.50434000000000001</v>
      </c>
      <c r="I16" s="51">
        <v>0.50434000000000001</v>
      </c>
      <c r="J16" s="50">
        <v>0.50434000000000001</v>
      </c>
      <c r="K16" s="66">
        <v>1</v>
      </c>
      <c r="L16" s="48">
        <v>2359</v>
      </c>
      <c r="M16" s="58">
        <v>5.4155188246097337E-2</v>
      </c>
      <c r="N16" s="74">
        <v>9.8935918097754288E-2</v>
      </c>
      <c r="O16" s="55">
        <v>26128.284</v>
      </c>
      <c r="P16" s="55">
        <v>26000</v>
      </c>
      <c r="Q16" s="75">
        <v>1</v>
      </c>
      <c r="R16" s="77">
        <v>2</v>
      </c>
      <c r="S16" s="43">
        <v>1</v>
      </c>
      <c r="T16" s="76">
        <v>4</v>
      </c>
      <c r="U16" s="43">
        <f t="shared" si="0"/>
        <v>8</v>
      </c>
    </row>
    <row r="17" spans="1:21" s="61" customFormat="1" ht="30" customHeight="1" x14ac:dyDescent="0.25">
      <c r="A17" s="48" t="s">
        <v>39</v>
      </c>
      <c r="B17" s="48" t="s">
        <v>40</v>
      </c>
      <c r="C17" s="48" t="s">
        <v>110</v>
      </c>
      <c r="D17" s="48" t="s">
        <v>110</v>
      </c>
      <c r="E17" s="49" t="s">
        <v>20</v>
      </c>
      <c r="F17" s="48" t="s">
        <v>21</v>
      </c>
      <c r="G17" s="50">
        <v>0.94</v>
      </c>
      <c r="H17" s="50">
        <v>0.46958299999999997</v>
      </c>
      <c r="I17" s="51">
        <v>0.4995563829787234</v>
      </c>
      <c r="J17" s="50">
        <v>0.46958299999999997</v>
      </c>
      <c r="K17" s="66">
        <v>1</v>
      </c>
      <c r="L17" s="48">
        <v>2047</v>
      </c>
      <c r="M17" s="58">
        <v>4.699265381083563E-2</v>
      </c>
      <c r="N17" s="74">
        <v>9.211766908850727E-2</v>
      </c>
      <c r="O17" s="55">
        <v>22672.572</v>
      </c>
      <c r="P17" s="55">
        <v>23000</v>
      </c>
      <c r="Q17" s="77">
        <v>1</v>
      </c>
      <c r="R17" s="77">
        <v>1</v>
      </c>
      <c r="S17" s="43">
        <v>1</v>
      </c>
      <c r="T17" s="76">
        <v>4</v>
      </c>
      <c r="U17" s="43">
        <f t="shared" si="0"/>
        <v>7</v>
      </c>
    </row>
    <row r="18" spans="1:21" s="61" customFormat="1" ht="30" customHeight="1" x14ac:dyDescent="0.25">
      <c r="A18" s="48" t="s">
        <v>39</v>
      </c>
      <c r="B18" s="48" t="s">
        <v>38</v>
      </c>
      <c r="C18" s="48" t="s">
        <v>110</v>
      </c>
      <c r="D18" s="48" t="s">
        <v>110</v>
      </c>
      <c r="E18" s="49" t="s">
        <v>20</v>
      </c>
      <c r="F18" s="48" t="s">
        <v>21</v>
      </c>
      <c r="G18" s="50">
        <v>0.85</v>
      </c>
      <c r="H18" s="50">
        <v>0.41673700000000002</v>
      </c>
      <c r="I18" s="51">
        <v>0.49027882352941182</v>
      </c>
      <c r="J18" s="50">
        <v>0.41673700000000002</v>
      </c>
      <c r="K18" s="66">
        <v>1</v>
      </c>
      <c r="L18" s="48">
        <v>1968.0000000000002</v>
      </c>
      <c r="M18" s="58">
        <v>4.5179063360881545E-2</v>
      </c>
      <c r="N18" s="74">
        <v>8.1750917437252324E-2</v>
      </c>
      <c r="O18" s="55">
        <v>21797.567999999999</v>
      </c>
      <c r="P18" s="55">
        <v>22000</v>
      </c>
      <c r="Q18" s="75">
        <v>1</v>
      </c>
      <c r="R18" s="77">
        <v>1</v>
      </c>
      <c r="S18" s="43">
        <v>1</v>
      </c>
      <c r="T18" s="76">
        <v>4</v>
      </c>
      <c r="U18" s="43">
        <f t="shared" si="0"/>
        <v>7</v>
      </c>
    </row>
    <row r="19" spans="1:21" s="61" customFormat="1" ht="30" customHeight="1" x14ac:dyDescent="0.25">
      <c r="A19" s="48" t="s">
        <v>37</v>
      </c>
      <c r="B19" s="49" t="s">
        <v>36</v>
      </c>
      <c r="C19" s="48" t="s">
        <v>110</v>
      </c>
      <c r="D19" s="49" t="s">
        <v>114</v>
      </c>
      <c r="E19" s="49" t="s">
        <v>115</v>
      </c>
      <c r="F19" s="68" t="s">
        <v>21</v>
      </c>
      <c r="G19" s="69">
        <v>57.937372000000003</v>
      </c>
      <c r="H19" s="69">
        <v>3.7774040000000002</v>
      </c>
      <c r="I19" s="57">
        <v>6.5198055583190764E-2</v>
      </c>
      <c r="J19" s="69">
        <v>3.672104</v>
      </c>
      <c r="K19" s="57">
        <v>0.97212371247555196</v>
      </c>
      <c r="L19" s="70">
        <v>90169.2</v>
      </c>
      <c r="M19" s="63">
        <v>2.0699999999999998</v>
      </c>
      <c r="N19" s="57">
        <v>0.26722140275615269</v>
      </c>
      <c r="O19" s="64">
        <v>270000</v>
      </c>
      <c r="P19" s="64">
        <v>270000</v>
      </c>
      <c r="Q19" s="75">
        <v>3</v>
      </c>
      <c r="R19" s="75">
        <v>5</v>
      </c>
      <c r="S19" s="43">
        <v>2</v>
      </c>
      <c r="T19" s="76">
        <v>2</v>
      </c>
      <c r="U19" s="43">
        <f t="shared" si="0"/>
        <v>12</v>
      </c>
    </row>
    <row r="20" spans="1:21" s="62" customFormat="1" ht="19.5" customHeight="1" x14ac:dyDescent="0.25"/>
    <row r="21" spans="1:21" ht="19.5" customHeight="1" x14ac:dyDescent="0.25">
      <c r="A21" s="42"/>
      <c r="O21" s="86" t="s">
        <v>144</v>
      </c>
      <c r="P21" s="65">
        <f>SUM(P2:P19)</f>
        <v>729000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9"/>
  <sheetViews>
    <sheetView zoomScale="80" zoomScaleNormal="80" workbookViewId="0">
      <selection activeCell="A8" sqref="A2:A8"/>
    </sheetView>
  </sheetViews>
  <sheetFormatPr defaultColWidth="20.125" defaultRowHeight="39" customHeight="1" x14ac:dyDescent="0.25"/>
  <cols>
    <col min="1" max="1" width="16.375" style="41" customWidth="1"/>
    <col min="2" max="2" width="16" style="41" customWidth="1"/>
    <col min="3" max="3" width="11.125" style="41" customWidth="1"/>
    <col min="4" max="4" width="17.75" style="41" customWidth="1"/>
    <col min="5" max="5" width="15.875" style="41" customWidth="1"/>
    <col min="6" max="6" width="9.75" style="41" customWidth="1"/>
    <col min="7" max="7" width="10.625" style="41" customWidth="1"/>
    <col min="8" max="8" width="12.625" style="41" customWidth="1"/>
    <col min="9" max="9" width="16.375" style="41" customWidth="1"/>
    <col min="10" max="10" width="13.5" style="41" customWidth="1"/>
    <col min="11" max="11" width="13.125" style="41" customWidth="1"/>
    <col min="12" max="12" width="14.25" style="41" customWidth="1"/>
    <col min="13" max="13" width="16.875" style="41" customWidth="1"/>
    <col min="14" max="14" width="14.375" style="41" customWidth="1"/>
    <col min="15" max="15" width="12.375" style="41" customWidth="1"/>
    <col min="16" max="16" width="14.375" style="41" customWidth="1"/>
    <col min="17" max="17" width="13" style="41" customWidth="1"/>
    <col min="18" max="18" width="13.75" style="41" customWidth="1"/>
    <col min="19" max="19" width="13.625" style="41" customWidth="1"/>
    <col min="20" max="20" width="9" style="41" customWidth="1"/>
    <col min="21" max="21" width="11.5" style="41" customWidth="1"/>
    <col min="22" max="16384" width="20.125" style="41"/>
  </cols>
  <sheetData>
    <row r="1" spans="1:21" s="45" customFormat="1" ht="72" customHeight="1" x14ac:dyDescent="0.25">
      <c r="A1" s="47" t="s">
        <v>17</v>
      </c>
      <c r="B1" s="47" t="s">
        <v>94</v>
      </c>
      <c r="C1" s="47" t="s">
        <v>95</v>
      </c>
      <c r="D1" s="47" t="s">
        <v>96</v>
      </c>
      <c r="E1" s="47" t="s">
        <v>97</v>
      </c>
      <c r="F1" s="47" t="s">
        <v>98</v>
      </c>
      <c r="G1" s="47" t="s">
        <v>99</v>
      </c>
      <c r="H1" s="47" t="s">
        <v>100</v>
      </c>
      <c r="I1" s="47" t="s">
        <v>101</v>
      </c>
      <c r="J1" s="47" t="s">
        <v>102</v>
      </c>
      <c r="K1" s="47" t="s">
        <v>103</v>
      </c>
      <c r="L1" s="47" t="s">
        <v>104</v>
      </c>
      <c r="M1" s="47" t="s">
        <v>105</v>
      </c>
      <c r="N1" s="47" t="s">
        <v>106</v>
      </c>
      <c r="O1" s="47" t="s">
        <v>107</v>
      </c>
      <c r="P1" s="47" t="s">
        <v>108</v>
      </c>
      <c r="Q1" s="47" t="s">
        <v>111</v>
      </c>
      <c r="R1" s="47" t="s">
        <v>112</v>
      </c>
      <c r="S1" s="47" t="s">
        <v>113</v>
      </c>
      <c r="T1" s="47" t="s">
        <v>117</v>
      </c>
      <c r="U1" s="47" t="s">
        <v>116</v>
      </c>
    </row>
    <row r="2" spans="1:21" s="61" customFormat="1" ht="52.5" customHeight="1" x14ac:dyDescent="0.25">
      <c r="A2" s="48" t="s">
        <v>56</v>
      </c>
      <c r="B2" s="48" t="s">
        <v>118</v>
      </c>
      <c r="C2" s="48" t="s">
        <v>110</v>
      </c>
      <c r="D2" s="48" t="s">
        <v>110</v>
      </c>
      <c r="E2" s="49" t="s">
        <v>57</v>
      </c>
      <c r="F2" s="48" t="s">
        <v>21</v>
      </c>
      <c r="G2" s="50">
        <v>39.173386000000001</v>
      </c>
      <c r="H2" s="50">
        <v>13.797972</v>
      </c>
      <c r="I2" s="51">
        <v>0.35222821943449051</v>
      </c>
      <c r="J2" s="50">
        <v>4.9846839999999997</v>
      </c>
      <c r="K2" s="51">
        <v>0.36126207532527244</v>
      </c>
      <c r="L2" s="53">
        <v>102583.8</v>
      </c>
      <c r="M2" s="58">
        <v>2.355</v>
      </c>
      <c r="N2" s="51">
        <v>0.36737330016116132</v>
      </c>
      <c r="O2" s="67">
        <v>432000</v>
      </c>
      <c r="P2" s="67">
        <v>432000</v>
      </c>
      <c r="Q2" s="77">
        <v>4</v>
      </c>
      <c r="R2" s="77">
        <v>5</v>
      </c>
      <c r="S2" s="43">
        <v>2</v>
      </c>
      <c r="T2" s="77">
        <v>2</v>
      </c>
      <c r="U2" s="43">
        <f t="shared" ref="U2:U8" si="0">T2+S2+Q2+R2</f>
        <v>13</v>
      </c>
    </row>
    <row r="3" spans="1:21" s="61" customFormat="1" ht="27" customHeight="1" x14ac:dyDescent="0.25">
      <c r="A3" s="48" t="s">
        <v>58</v>
      </c>
      <c r="B3" s="48" t="s">
        <v>59</v>
      </c>
      <c r="C3" s="49" t="s">
        <v>110</v>
      </c>
      <c r="D3" s="48" t="s">
        <v>110</v>
      </c>
      <c r="E3" s="49" t="s">
        <v>60</v>
      </c>
      <c r="F3" s="48" t="s">
        <v>21</v>
      </c>
      <c r="G3" s="50">
        <v>16.722501999999999</v>
      </c>
      <c r="H3" s="50">
        <v>4.7749309999999996</v>
      </c>
      <c r="I3" s="51">
        <v>0.2855392691835229</v>
      </c>
      <c r="J3" s="50">
        <v>4.7749309999999996</v>
      </c>
      <c r="K3" s="66">
        <v>1</v>
      </c>
      <c r="L3" s="53">
        <v>24698.519999999997</v>
      </c>
      <c r="M3" s="48">
        <v>0.56699999999999995</v>
      </c>
      <c r="N3" s="51">
        <v>9.6860414292337993E-2</v>
      </c>
      <c r="O3" s="67">
        <v>218795.01</v>
      </c>
      <c r="P3" s="67">
        <v>219000</v>
      </c>
      <c r="Q3" s="77">
        <v>4</v>
      </c>
      <c r="R3" s="77">
        <v>4</v>
      </c>
      <c r="S3" s="43">
        <v>1</v>
      </c>
      <c r="T3" s="77">
        <v>2</v>
      </c>
      <c r="U3" s="43">
        <f t="shared" si="0"/>
        <v>11</v>
      </c>
    </row>
    <row r="4" spans="1:21" s="61" customFormat="1" ht="27" customHeight="1" x14ac:dyDescent="0.25">
      <c r="A4" s="48" t="s">
        <v>58</v>
      </c>
      <c r="B4" s="48" t="s">
        <v>61</v>
      </c>
      <c r="C4" s="49" t="s">
        <v>110</v>
      </c>
      <c r="D4" s="48" t="s">
        <v>110</v>
      </c>
      <c r="E4" s="49" t="s">
        <v>60</v>
      </c>
      <c r="F4" s="48" t="s">
        <v>21</v>
      </c>
      <c r="G4" s="50">
        <v>4.905017</v>
      </c>
      <c r="H4" s="50">
        <v>1.812014</v>
      </c>
      <c r="I4" s="51">
        <v>0.36942053411843423</v>
      </c>
      <c r="J4" s="50">
        <v>1.812014</v>
      </c>
      <c r="K4" s="66">
        <v>1</v>
      </c>
      <c r="L4" s="53">
        <v>12806.64</v>
      </c>
      <c r="M4" s="48">
        <v>0.29399999999999998</v>
      </c>
      <c r="N4" s="51">
        <v>3.6757060310089622E-2</v>
      </c>
      <c r="O4" s="67">
        <v>131084.82</v>
      </c>
      <c r="P4" s="67">
        <v>131000</v>
      </c>
      <c r="Q4" s="75">
        <v>2</v>
      </c>
      <c r="R4" s="77">
        <v>3</v>
      </c>
      <c r="S4" s="43">
        <v>1</v>
      </c>
      <c r="T4" s="77">
        <v>2</v>
      </c>
      <c r="U4" s="43">
        <f t="shared" si="0"/>
        <v>8</v>
      </c>
    </row>
    <row r="5" spans="1:21" s="61" customFormat="1" ht="27" customHeight="1" x14ac:dyDescent="0.25">
      <c r="A5" s="48" t="s">
        <v>58</v>
      </c>
      <c r="B5" s="48" t="s">
        <v>62</v>
      </c>
      <c r="C5" s="49" t="s">
        <v>110</v>
      </c>
      <c r="D5" s="48" t="s">
        <v>110</v>
      </c>
      <c r="E5" s="49" t="s">
        <v>20</v>
      </c>
      <c r="F5" s="48" t="s">
        <v>21</v>
      </c>
      <c r="G5" s="50">
        <v>6.2805359999999997</v>
      </c>
      <c r="H5" s="50">
        <v>1.7972840000000001</v>
      </c>
      <c r="I5" s="51">
        <v>0.28616729527543511</v>
      </c>
      <c r="J5" s="50">
        <v>1.7972840000000001</v>
      </c>
      <c r="K5" s="66">
        <v>1</v>
      </c>
      <c r="L5" s="53">
        <v>23130.36</v>
      </c>
      <c r="M5" s="48">
        <v>0.53100000000000003</v>
      </c>
      <c r="N5" s="51">
        <v>3.6458259363536444E-2</v>
      </c>
      <c r="O5" s="67">
        <v>129349.296</v>
      </c>
      <c r="P5" s="67">
        <v>129000</v>
      </c>
      <c r="Q5" s="75">
        <v>2</v>
      </c>
      <c r="R5" s="77">
        <v>4</v>
      </c>
      <c r="S5" s="43">
        <v>1</v>
      </c>
      <c r="T5" s="77">
        <v>2</v>
      </c>
      <c r="U5" s="43">
        <f t="shared" si="0"/>
        <v>9</v>
      </c>
    </row>
    <row r="6" spans="1:21" s="61" customFormat="1" ht="38.25" customHeight="1" x14ac:dyDescent="0.25">
      <c r="A6" s="48" t="s">
        <v>58</v>
      </c>
      <c r="B6" s="48" t="s">
        <v>63</v>
      </c>
      <c r="C6" s="49" t="s">
        <v>119</v>
      </c>
      <c r="D6" s="48" t="s">
        <v>110</v>
      </c>
      <c r="E6" s="49" t="s">
        <v>34</v>
      </c>
      <c r="F6" s="48" t="s">
        <v>21</v>
      </c>
      <c r="G6" s="50">
        <v>21.254874999999998</v>
      </c>
      <c r="H6" s="50">
        <v>11.531890000000001</v>
      </c>
      <c r="I6" s="51">
        <v>0.54255270849628623</v>
      </c>
      <c r="J6" s="50">
        <v>3.4552679999999998</v>
      </c>
      <c r="K6" s="52">
        <v>0.29962720768234863</v>
      </c>
      <c r="L6" s="53">
        <v>49179.24</v>
      </c>
      <c r="M6" s="48">
        <v>1.129</v>
      </c>
      <c r="N6" s="51">
        <v>7.0090790834686015E-2</v>
      </c>
      <c r="O6" s="67">
        <v>59015.087999999996</v>
      </c>
      <c r="P6" s="67">
        <v>59000</v>
      </c>
      <c r="Q6" s="77">
        <v>3</v>
      </c>
      <c r="R6" s="77">
        <v>5</v>
      </c>
      <c r="S6" s="43">
        <v>1</v>
      </c>
      <c r="T6" s="77">
        <v>3</v>
      </c>
      <c r="U6" s="43">
        <f t="shared" si="0"/>
        <v>12</v>
      </c>
    </row>
    <row r="7" spans="1:21" s="61" customFormat="1" ht="35.25" customHeight="1" x14ac:dyDescent="0.25">
      <c r="A7" s="48" t="s">
        <v>64</v>
      </c>
      <c r="B7" s="49" t="s">
        <v>65</v>
      </c>
      <c r="C7" s="48" t="s">
        <v>110</v>
      </c>
      <c r="D7" s="49" t="s">
        <v>120</v>
      </c>
      <c r="E7" s="49" t="s">
        <v>20</v>
      </c>
      <c r="F7" s="48" t="s">
        <v>21</v>
      </c>
      <c r="G7" s="50">
        <v>2.781237</v>
      </c>
      <c r="H7" s="92">
        <v>0.85214800000000002</v>
      </c>
      <c r="I7" s="93">
        <v>0.30639172425794708</v>
      </c>
      <c r="J7" s="92">
        <v>0.85214800000000002</v>
      </c>
      <c r="K7" s="94">
        <v>1</v>
      </c>
      <c r="L7" s="53">
        <v>5270.76</v>
      </c>
      <c r="M7" s="58">
        <v>0.121</v>
      </c>
      <c r="N7" s="51">
        <v>0.20702975370574578</v>
      </c>
      <c r="O7" s="55">
        <v>34259.94</v>
      </c>
      <c r="P7" s="55">
        <v>34000</v>
      </c>
      <c r="Q7" s="77">
        <v>1</v>
      </c>
      <c r="R7" s="77">
        <v>2</v>
      </c>
      <c r="S7" s="43">
        <v>1</v>
      </c>
      <c r="T7" s="76">
        <v>4</v>
      </c>
      <c r="U7" s="43">
        <f t="shared" si="0"/>
        <v>8</v>
      </c>
    </row>
    <row r="8" spans="1:21" s="61" customFormat="1" ht="35.25" customHeight="1" x14ac:dyDescent="0.25">
      <c r="A8" s="48" t="s">
        <v>64</v>
      </c>
      <c r="B8" s="49" t="s">
        <v>66</v>
      </c>
      <c r="C8" s="48" t="s">
        <v>110</v>
      </c>
      <c r="D8" s="49" t="s">
        <v>120</v>
      </c>
      <c r="E8" s="49" t="s">
        <v>20</v>
      </c>
      <c r="F8" s="48" t="s">
        <v>21</v>
      </c>
      <c r="G8" s="50">
        <v>2.1535299999999999</v>
      </c>
      <c r="H8" s="50">
        <v>0.76038099999999997</v>
      </c>
      <c r="I8" s="51">
        <v>0.35308586367498945</v>
      </c>
      <c r="J8" s="50">
        <v>0.76038099999999997</v>
      </c>
      <c r="K8" s="66">
        <v>1</v>
      </c>
      <c r="L8" s="53">
        <v>4443.12</v>
      </c>
      <c r="M8" s="58">
        <v>0.10199999999999999</v>
      </c>
      <c r="N8" s="51">
        <v>0.18473491829180927</v>
      </c>
      <c r="O8" s="55">
        <v>28880.28</v>
      </c>
      <c r="P8" s="55">
        <v>29000</v>
      </c>
      <c r="Q8" s="75">
        <v>1</v>
      </c>
      <c r="R8" s="77">
        <v>2</v>
      </c>
      <c r="S8" s="43">
        <v>1</v>
      </c>
      <c r="T8" s="76">
        <v>4</v>
      </c>
      <c r="U8" s="43">
        <f t="shared" si="0"/>
        <v>8</v>
      </c>
    </row>
    <row r="9" spans="1:21" ht="15" x14ac:dyDescent="0.25"/>
    <row r="10" spans="1:21" ht="15" x14ac:dyDescent="0.25">
      <c r="O10" s="41" t="s">
        <v>35</v>
      </c>
      <c r="P10" s="65">
        <f>SUM(P2:P8)</f>
        <v>1033000</v>
      </c>
    </row>
    <row r="11" spans="1:21" ht="15" x14ac:dyDescent="0.25"/>
    <row r="12" spans="1:21" ht="15" customHeight="1" x14ac:dyDescent="0.25"/>
    <row r="13" spans="1:21" ht="15" customHeight="1" x14ac:dyDescent="0.25"/>
    <row r="14" spans="1:21" ht="15" customHeight="1" x14ac:dyDescent="0.25"/>
    <row r="15" spans="1:21" ht="15" customHeight="1" x14ac:dyDescent="0.25"/>
    <row r="16" spans="1:21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zoomScale="80" zoomScaleNormal="80" workbookViewId="0">
      <selection activeCell="U13" sqref="U13"/>
    </sheetView>
  </sheetViews>
  <sheetFormatPr defaultColWidth="9" defaultRowHeight="15" x14ac:dyDescent="0.25"/>
  <cols>
    <col min="1" max="1" width="11.625" style="41" customWidth="1"/>
    <col min="2" max="2" width="20" style="41" customWidth="1"/>
    <col min="3" max="3" width="10.5" style="41" customWidth="1"/>
    <col min="4" max="4" width="9" style="41"/>
    <col min="5" max="5" width="10.125" style="41" customWidth="1"/>
    <col min="6" max="6" width="15" style="41" customWidth="1"/>
    <col min="7" max="14" width="9" style="41"/>
    <col min="15" max="15" width="13.75" style="41" bestFit="1" customWidth="1"/>
    <col min="16" max="16" width="12.5" style="41" customWidth="1"/>
    <col min="17" max="16384" width="9" style="41"/>
  </cols>
  <sheetData>
    <row r="1" spans="1:21" s="45" customFormat="1" ht="120" x14ac:dyDescent="0.25">
      <c r="A1" s="46" t="s">
        <v>17</v>
      </c>
      <c r="B1" s="46" t="s">
        <v>94</v>
      </c>
      <c r="C1" s="46" t="s">
        <v>95</v>
      </c>
      <c r="D1" s="46" t="s">
        <v>96</v>
      </c>
      <c r="E1" s="46" t="s">
        <v>97</v>
      </c>
      <c r="F1" s="46" t="s">
        <v>98</v>
      </c>
      <c r="G1" s="46" t="s">
        <v>99</v>
      </c>
      <c r="H1" s="46" t="s">
        <v>100</v>
      </c>
      <c r="I1" s="46" t="s">
        <v>101</v>
      </c>
      <c r="J1" s="46" t="s">
        <v>102</v>
      </c>
      <c r="K1" s="46" t="s">
        <v>103</v>
      </c>
      <c r="L1" s="46" t="s">
        <v>104</v>
      </c>
      <c r="M1" s="46" t="s">
        <v>105</v>
      </c>
      <c r="N1" s="46" t="s">
        <v>106</v>
      </c>
      <c r="O1" s="47" t="s">
        <v>107</v>
      </c>
      <c r="P1" s="47" t="s">
        <v>108</v>
      </c>
      <c r="Q1" s="47" t="s">
        <v>111</v>
      </c>
      <c r="R1" s="47" t="s">
        <v>112</v>
      </c>
      <c r="S1" s="47" t="s">
        <v>113</v>
      </c>
      <c r="T1" s="47" t="s">
        <v>117</v>
      </c>
      <c r="U1" s="47" t="s">
        <v>116</v>
      </c>
    </row>
    <row r="2" spans="1:21" s="61" customFormat="1" ht="35.25" customHeight="1" x14ac:dyDescent="0.25">
      <c r="A2" s="48" t="s">
        <v>37</v>
      </c>
      <c r="B2" s="49" t="s">
        <v>67</v>
      </c>
      <c r="C2" s="49" t="s">
        <v>121</v>
      </c>
      <c r="D2" s="49" t="s">
        <v>68</v>
      </c>
      <c r="E2" s="49" t="s">
        <v>69</v>
      </c>
      <c r="F2" s="68" t="s">
        <v>21</v>
      </c>
      <c r="G2" s="69">
        <v>61.828035999999997</v>
      </c>
      <c r="H2" s="69">
        <v>0.49702999999999997</v>
      </c>
      <c r="I2" s="57">
        <v>8.0389097269724045E-3</v>
      </c>
      <c r="J2" s="69">
        <v>0.24778500000000001</v>
      </c>
      <c r="K2" s="57">
        <v>0.49853127577812206</v>
      </c>
      <c r="L2" s="70">
        <v>62116.56</v>
      </c>
      <c r="M2" s="63">
        <v>1.4259999999999999</v>
      </c>
      <c r="N2" s="57">
        <v>1.8031476037152938E-2</v>
      </c>
      <c r="O2" s="64">
        <v>185079.5</v>
      </c>
      <c r="P2" s="64">
        <v>185000</v>
      </c>
      <c r="Q2" s="75">
        <v>1</v>
      </c>
      <c r="R2" s="75">
        <v>5</v>
      </c>
      <c r="S2" s="43">
        <v>1</v>
      </c>
      <c r="T2" s="76">
        <v>2</v>
      </c>
      <c r="U2" s="43">
        <v>9</v>
      </c>
    </row>
    <row r="3" spans="1:21" s="61" customFormat="1" ht="35.25" customHeight="1" x14ac:dyDescent="0.25">
      <c r="A3" s="48" t="s">
        <v>37</v>
      </c>
      <c r="B3" s="49" t="s">
        <v>122</v>
      </c>
      <c r="C3" s="49" t="s">
        <v>123</v>
      </c>
      <c r="D3" s="49" t="s">
        <v>124</v>
      </c>
      <c r="E3" s="49" t="s">
        <v>115</v>
      </c>
      <c r="F3" s="49" t="s">
        <v>21</v>
      </c>
      <c r="G3" s="69">
        <v>21.118807</v>
      </c>
      <c r="H3" s="69">
        <v>4.886171</v>
      </c>
      <c r="I3" s="57">
        <v>0.23136586266449616</v>
      </c>
      <c r="J3" s="69">
        <v>1.1993400000000001</v>
      </c>
      <c r="K3" s="57">
        <v>0.24545600225616337</v>
      </c>
      <c r="L3" s="53">
        <v>15681.599999999999</v>
      </c>
      <c r="M3" s="48">
        <v>0.36</v>
      </c>
      <c r="N3" s="57">
        <v>8.7276753921338934E-2</v>
      </c>
      <c r="O3" s="55">
        <v>34758</v>
      </c>
      <c r="P3" s="55">
        <v>35000</v>
      </c>
      <c r="Q3" s="75">
        <v>2</v>
      </c>
      <c r="R3" s="77">
        <v>3</v>
      </c>
      <c r="S3" s="43">
        <v>1</v>
      </c>
      <c r="T3" s="76">
        <v>4</v>
      </c>
      <c r="U3" s="43">
        <v>10</v>
      </c>
    </row>
    <row r="4" spans="1:21" s="61" customFormat="1" ht="35.25" customHeight="1" x14ac:dyDescent="0.25">
      <c r="A4" s="48" t="s">
        <v>37</v>
      </c>
      <c r="B4" s="49" t="s">
        <v>70</v>
      </c>
      <c r="C4" s="48" t="s">
        <v>110</v>
      </c>
      <c r="D4" s="49" t="s">
        <v>125</v>
      </c>
      <c r="E4" s="49" t="s">
        <v>115</v>
      </c>
      <c r="F4" s="68" t="s">
        <v>21</v>
      </c>
      <c r="G4" s="69">
        <v>85.130742999999995</v>
      </c>
      <c r="H4" s="69">
        <v>2.7547329999999999</v>
      </c>
      <c r="I4" s="57">
        <v>3.2358850668083562E-2</v>
      </c>
      <c r="J4" s="69">
        <v>2.4186510000000001</v>
      </c>
      <c r="K4" s="57">
        <v>0.87799833958499796</v>
      </c>
      <c r="L4" s="70">
        <v>79279.199999999997</v>
      </c>
      <c r="M4" s="63">
        <v>1.82</v>
      </c>
      <c r="N4" s="57">
        <v>0.17600681053629508</v>
      </c>
      <c r="O4" s="64">
        <v>410000</v>
      </c>
      <c r="P4" s="64">
        <v>410000</v>
      </c>
      <c r="Q4" s="75">
        <v>3</v>
      </c>
      <c r="R4" s="75">
        <v>5</v>
      </c>
      <c r="S4" s="43">
        <v>1</v>
      </c>
      <c r="T4" s="76">
        <v>2</v>
      </c>
      <c r="U4" s="43">
        <v>11</v>
      </c>
    </row>
    <row r="5" spans="1:21" s="61" customFormat="1" ht="35.25" customHeight="1" x14ac:dyDescent="0.25">
      <c r="A5" s="48" t="s">
        <v>37</v>
      </c>
      <c r="B5" s="49" t="s">
        <v>126</v>
      </c>
      <c r="C5" s="48" t="s">
        <v>110</v>
      </c>
      <c r="D5" s="49" t="s">
        <v>127</v>
      </c>
      <c r="E5" s="49" t="s">
        <v>115</v>
      </c>
      <c r="F5" s="68" t="s">
        <v>71</v>
      </c>
      <c r="G5" s="69">
        <v>13.704242000000001</v>
      </c>
      <c r="H5" s="69">
        <v>0.55273300000000003</v>
      </c>
      <c r="I5" s="57">
        <v>4.0332985946979046E-2</v>
      </c>
      <c r="J5" s="69">
        <v>0.55273300000000003</v>
      </c>
      <c r="K5" s="71">
        <v>1</v>
      </c>
      <c r="L5" s="70">
        <v>28401.120000000003</v>
      </c>
      <c r="M5" s="63">
        <v>0.65200000000000002</v>
      </c>
      <c r="N5" s="57">
        <v>4.0222740861810213E-2</v>
      </c>
      <c r="O5" s="64">
        <v>125000</v>
      </c>
      <c r="P5" s="64">
        <v>125000</v>
      </c>
      <c r="Q5" s="75">
        <v>1</v>
      </c>
      <c r="R5" s="77">
        <v>5</v>
      </c>
      <c r="S5" s="43">
        <v>1</v>
      </c>
      <c r="T5" s="76">
        <v>4</v>
      </c>
      <c r="U5" s="43">
        <v>11</v>
      </c>
    </row>
    <row r="6" spans="1:21" s="61" customFormat="1" ht="35.25" customHeight="1" x14ac:dyDescent="0.25">
      <c r="A6" s="48" t="s">
        <v>39</v>
      </c>
      <c r="B6" s="49" t="s">
        <v>72</v>
      </c>
      <c r="C6" s="48" t="s">
        <v>110</v>
      </c>
      <c r="D6" s="49" t="s">
        <v>127</v>
      </c>
      <c r="E6" s="49" t="s">
        <v>34</v>
      </c>
      <c r="F6" s="48" t="s">
        <v>21</v>
      </c>
      <c r="G6" s="50">
        <v>34.262712000000001</v>
      </c>
      <c r="H6" s="69">
        <v>3.3582860000000001</v>
      </c>
      <c r="I6" s="57">
        <v>9.8015767111488433E-2</v>
      </c>
      <c r="J6" s="69">
        <v>1.1546959999999999</v>
      </c>
      <c r="K6" s="57">
        <v>0.34383492055173381</v>
      </c>
      <c r="L6" s="72">
        <v>55756.800000000003</v>
      </c>
      <c r="M6" s="73">
        <v>1.28</v>
      </c>
      <c r="N6" s="74">
        <v>0.22651566182298544</v>
      </c>
      <c r="O6" s="55">
        <v>163761</v>
      </c>
      <c r="P6" s="55">
        <v>164000</v>
      </c>
      <c r="Q6" s="75">
        <v>2</v>
      </c>
      <c r="R6" s="78">
        <v>5</v>
      </c>
      <c r="S6" s="43">
        <v>1</v>
      </c>
      <c r="T6" s="79">
        <v>2</v>
      </c>
      <c r="U6" s="43">
        <v>10</v>
      </c>
    </row>
    <row r="7" spans="1:21" s="61" customFormat="1" ht="35.25" customHeight="1" x14ac:dyDescent="0.25">
      <c r="A7" s="48" t="s">
        <v>58</v>
      </c>
      <c r="B7" s="49" t="s">
        <v>81</v>
      </c>
      <c r="C7" s="49" t="s">
        <v>119</v>
      </c>
      <c r="D7" s="48" t="s">
        <v>110</v>
      </c>
      <c r="E7" s="49" t="s">
        <v>34</v>
      </c>
      <c r="F7" s="48" t="s">
        <v>21</v>
      </c>
      <c r="G7" s="50">
        <v>9.3633150000000001</v>
      </c>
      <c r="H7" s="50">
        <v>5.5722849999999999</v>
      </c>
      <c r="I7" s="51">
        <v>0.59511882276736394</v>
      </c>
      <c r="J7" s="50">
        <v>1.0930839999999999</v>
      </c>
      <c r="K7" s="51">
        <v>0.19616441011183025</v>
      </c>
      <c r="L7" s="53">
        <v>15158.88</v>
      </c>
      <c r="M7" s="48">
        <v>0.34799999999999998</v>
      </c>
      <c r="N7" s="51">
        <v>2.2173423887450097E-2</v>
      </c>
      <c r="O7" s="84">
        <v>100993.46400000001</v>
      </c>
      <c r="P7" s="67">
        <v>101000</v>
      </c>
      <c r="Q7" s="75">
        <v>2</v>
      </c>
      <c r="R7" s="77">
        <v>3</v>
      </c>
      <c r="S7" s="43">
        <v>1</v>
      </c>
      <c r="T7" s="77">
        <v>2</v>
      </c>
      <c r="U7" s="43">
        <v>8</v>
      </c>
    </row>
    <row r="9" spans="1:21" x14ac:dyDescent="0.25">
      <c r="O9" s="86" t="s">
        <v>145</v>
      </c>
      <c r="P9" s="65">
        <f>SUM(P2:P7)</f>
        <v>1020000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"/>
  <sheetViews>
    <sheetView zoomScale="80" zoomScaleNormal="80" workbookViewId="0">
      <selection activeCell="J24" sqref="J24"/>
    </sheetView>
  </sheetViews>
  <sheetFormatPr defaultColWidth="9" defaultRowHeight="15" x14ac:dyDescent="0.25"/>
  <cols>
    <col min="1" max="1" width="12.75" style="41" customWidth="1"/>
    <col min="2" max="2" width="23.125" style="41" bestFit="1" customWidth="1"/>
    <col min="3" max="3" width="13.125" style="41" customWidth="1"/>
    <col min="4" max="4" width="12" style="41" customWidth="1"/>
    <col min="5" max="5" width="15" style="41" customWidth="1"/>
    <col min="6" max="6" width="11.375" style="41" customWidth="1"/>
    <col min="7" max="14" width="9" style="41"/>
    <col min="15" max="15" width="12.375" style="41" customWidth="1"/>
    <col min="16" max="16" width="10.75" style="41" customWidth="1"/>
    <col min="17" max="16384" width="9" style="41"/>
  </cols>
  <sheetData>
    <row r="1" spans="1:21" s="45" customFormat="1" ht="120" x14ac:dyDescent="0.25">
      <c r="A1" s="47" t="s">
        <v>17</v>
      </c>
      <c r="B1" s="47" t="s">
        <v>94</v>
      </c>
      <c r="C1" s="47" t="s">
        <v>95</v>
      </c>
      <c r="D1" s="47" t="s">
        <v>96</v>
      </c>
      <c r="E1" s="47" t="s">
        <v>97</v>
      </c>
      <c r="F1" s="47" t="s">
        <v>98</v>
      </c>
      <c r="G1" s="47" t="s">
        <v>99</v>
      </c>
      <c r="H1" s="47" t="s">
        <v>100</v>
      </c>
      <c r="I1" s="47" t="s">
        <v>101</v>
      </c>
      <c r="J1" s="47" t="s">
        <v>102</v>
      </c>
      <c r="K1" s="47" t="s">
        <v>103</v>
      </c>
      <c r="L1" s="47" t="s">
        <v>104</v>
      </c>
      <c r="M1" s="47" t="s">
        <v>105</v>
      </c>
      <c r="N1" s="47" t="s">
        <v>106</v>
      </c>
      <c r="O1" s="47" t="s">
        <v>107</v>
      </c>
      <c r="P1" s="47" t="s">
        <v>108</v>
      </c>
      <c r="Q1" s="47" t="s">
        <v>111</v>
      </c>
      <c r="R1" s="47" t="s">
        <v>112</v>
      </c>
      <c r="S1" s="47" t="s">
        <v>113</v>
      </c>
      <c r="T1" s="47" t="s">
        <v>117</v>
      </c>
      <c r="U1" s="47" t="s">
        <v>116</v>
      </c>
    </row>
    <row r="2" spans="1:21" s="61" customFormat="1" ht="35.25" customHeight="1" x14ac:dyDescent="0.25">
      <c r="A2" s="48" t="s">
        <v>64</v>
      </c>
      <c r="B2" s="49" t="s">
        <v>78</v>
      </c>
      <c r="C2" s="49" t="s">
        <v>142</v>
      </c>
      <c r="D2" s="48" t="s">
        <v>79</v>
      </c>
      <c r="E2" s="49" t="s">
        <v>60</v>
      </c>
      <c r="F2" s="49" t="s">
        <v>80</v>
      </c>
      <c r="G2" s="50">
        <v>29.399000000000001</v>
      </c>
      <c r="H2" s="69">
        <v>4.1269030000000004</v>
      </c>
      <c r="I2" s="57">
        <v>0.14037562502125925</v>
      </c>
      <c r="J2" s="69">
        <v>0.71716400000000002</v>
      </c>
      <c r="K2" s="57">
        <v>0.17377776991608476</v>
      </c>
      <c r="L2" s="53">
        <v>28967.200000000001</v>
      </c>
      <c r="M2" s="58">
        <v>0.67</v>
      </c>
      <c r="N2" s="51">
        <v>0.17423532800244498</v>
      </c>
      <c r="O2" s="55">
        <v>290000</v>
      </c>
      <c r="P2" s="55">
        <v>290000</v>
      </c>
      <c r="Q2" s="77">
        <v>1</v>
      </c>
      <c r="R2" s="77">
        <v>5</v>
      </c>
      <c r="S2" s="43">
        <v>1</v>
      </c>
      <c r="T2" s="79">
        <v>2</v>
      </c>
      <c r="U2" s="43">
        <v>9</v>
      </c>
    </row>
    <row r="3" spans="1:21" s="61" customFormat="1" ht="35.25" customHeight="1" x14ac:dyDescent="0.25">
      <c r="A3" s="48" t="s">
        <v>58</v>
      </c>
      <c r="B3" s="48" t="s">
        <v>82</v>
      </c>
      <c r="C3" s="49" t="s">
        <v>119</v>
      </c>
      <c r="D3" s="48" t="s">
        <v>110</v>
      </c>
      <c r="E3" s="49" t="s">
        <v>34</v>
      </c>
      <c r="F3" s="48" t="s">
        <v>21</v>
      </c>
      <c r="G3" s="50">
        <v>6.510942</v>
      </c>
      <c r="H3" s="50">
        <v>2.9227939999999997</v>
      </c>
      <c r="I3" s="51">
        <v>0.44890493572205059</v>
      </c>
      <c r="J3" s="50">
        <v>0.43033399999999999</v>
      </c>
      <c r="K3" s="51">
        <v>0.14723377699557344</v>
      </c>
      <c r="L3" s="53">
        <v>19689.12</v>
      </c>
      <c r="M3" s="48">
        <v>0.45200000000000001</v>
      </c>
      <c r="N3" s="51">
        <v>8.7294098122211571E-3</v>
      </c>
      <c r="O3" s="67">
        <v>99226.944000000003</v>
      </c>
      <c r="P3" s="67">
        <v>99000</v>
      </c>
      <c r="Q3" s="77">
        <v>1</v>
      </c>
      <c r="R3" s="77">
        <v>4</v>
      </c>
      <c r="S3" s="43">
        <v>1</v>
      </c>
      <c r="T3" s="77">
        <v>3</v>
      </c>
      <c r="U3" s="43">
        <v>9</v>
      </c>
    </row>
    <row r="4" spans="1:21" s="61" customFormat="1" ht="60.6" customHeight="1" x14ac:dyDescent="0.25">
      <c r="A4" s="48" t="s">
        <v>73</v>
      </c>
      <c r="B4" s="49" t="s">
        <v>83</v>
      </c>
      <c r="C4" s="49" t="s">
        <v>141</v>
      </c>
      <c r="D4" s="49" t="s">
        <v>143</v>
      </c>
      <c r="E4" s="49" t="s">
        <v>76</v>
      </c>
      <c r="F4" s="49" t="s">
        <v>84</v>
      </c>
      <c r="G4" s="69">
        <v>0.81016200000000005</v>
      </c>
      <c r="H4" s="69">
        <v>0.41585299999999997</v>
      </c>
      <c r="I4" s="57">
        <v>0.51329610621085653</v>
      </c>
      <c r="J4" s="69">
        <v>0.41585299999999997</v>
      </c>
      <c r="K4" s="71">
        <v>1</v>
      </c>
      <c r="L4" s="87">
        <v>1873.08</v>
      </c>
      <c r="M4" s="68">
        <v>4.2999999999999997E-2</v>
      </c>
      <c r="N4" s="51">
        <v>0.22178826666666668</v>
      </c>
      <c r="O4" s="55">
        <v>199361.27999999997</v>
      </c>
      <c r="P4" s="55">
        <v>199000</v>
      </c>
      <c r="Q4" s="77">
        <v>1</v>
      </c>
      <c r="R4" s="75">
        <v>1</v>
      </c>
      <c r="S4" s="43">
        <v>1</v>
      </c>
      <c r="T4" s="79">
        <v>2</v>
      </c>
      <c r="U4" s="43">
        <v>5</v>
      </c>
    </row>
    <row r="6" spans="1:21" x14ac:dyDescent="0.25">
      <c r="O6" s="86" t="s">
        <v>35</v>
      </c>
      <c r="P6" s="65">
        <f>SUM(P2:P4)</f>
        <v>588000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"/>
  <sheetViews>
    <sheetView zoomScale="80" zoomScaleNormal="80" workbookViewId="0">
      <selection activeCell="P7" sqref="P7"/>
    </sheetView>
  </sheetViews>
  <sheetFormatPr defaultColWidth="9" defaultRowHeight="15" x14ac:dyDescent="0.25"/>
  <cols>
    <col min="1" max="1" width="11.75" style="41" customWidth="1"/>
    <col min="2" max="2" width="17" style="41" customWidth="1"/>
    <col min="3" max="4" width="11.75" style="41" customWidth="1"/>
    <col min="5" max="5" width="14.375" style="41" customWidth="1"/>
    <col min="6" max="19" width="11.75" style="41" customWidth="1"/>
    <col min="20" max="16384" width="9" style="41"/>
  </cols>
  <sheetData>
    <row r="1" spans="1:21" s="45" customFormat="1" ht="105" x14ac:dyDescent="0.25">
      <c r="A1" s="46" t="s">
        <v>17</v>
      </c>
      <c r="B1" s="46" t="s">
        <v>94</v>
      </c>
      <c r="C1" s="46" t="s">
        <v>95</v>
      </c>
      <c r="D1" s="46" t="s">
        <v>96</v>
      </c>
      <c r="E1" s="46" t="s">
        <v>97</v>
      </c>
      <c r="F1" s="46" t="s">
        <v>98</v>
      </c>
      <c r="G1" s="46" t="s">
        <v>99</v>
      </c>
      <c r="H1" s="46" t="s">
        <v>100</v>
      </c>
      <c r="I1" s="46" t="s">
        <v>101</v>
      </c>
      <c r="J1" s="46" t="s">
        <v>102</v>
      </c>
      <c r="K1" s="46" t="s">
        <v>103</v>
      </c>
      <c r="L1" s="46" t="s">
        <v>104</v>
      </c>
      <c r="M1" s="46" t="s">
        <v>105</v>
      </c>
      <c r="N1" s="46" t="s">
        <v>106</v>
      </c>
      <c r="O1" s="47" t="s">
        <v>107</v>
      </c>
      <c r="P1" s="47" t="s">
        <v>108</v>
      </c>
      <c r="Q1" s="47" t="s">
        <v>111</v>
      </c>
      <c r="R1" s="47" t="s">
        <v>112</v>
      </c>
      <c r="S1" s="47" t="s">
        <v>113</v>
      </c>
      <c r="T1" s="47" t="s">
        <v>117</v>
      </c>
      <c r="U1" s="47" t="s">
        <v>116</v>
      </c>
    </row>
    <row r="2" spans="1:21" s="61" customFormat="1" ht="35.25" customHeight="1" x14ac:dyDescent="0.25">
      <c r="A2" s="48" t="s">
        <v>85</v>
      </c>
      <c r="B2" s="49" t="s">
        <v>86</v>
      </c>
      <c r="C2" s="49" t="s">
        <v>138</v>
      </c>
      <c r="D2" s="49" t="s">
        <v>139</v>
      </c>
      <c r="E2" s="49" t="s">
        <v>140</v>
      </c>
      <c r="F2" s="85" t="s">
        <v>87</v>
      </c>
      <c r="G2" s="69">
        <v>91.095676999999995</v>
      </c>
      <c r="H2" s="50">
        <v>21.338872000000002</v>
      </c>
      <c r="I2" s="51">
        <v>0.23424681283174395</v>
      </c>
      <c r="J2" s="50">
        <v>2.7075990000000001</v>
      </c>
      <c r="K2" s="51">
        <v>0.12688576040945368</v>
      </c>
      <c r="L2" s="53">
        <v>23348.16</v>
      </c>
      <c r="M2" s="73">
        <v>0.53600000000000003</v>
      </c>
      <c r="N2" s="51">
        <v>0.49796828075584387</v>
      </c>
      <c r="O2" s="95">
        <v>25000</v>
      </c>
      <c r="P2" s="84">
        <v>25000</v>
      </c>
      <c r="Q2" s="75">
        <v>3</v>
      </c>
      <c r="R2" s="78">
        <v>2</v>
      </c>
      <c r="S2" s="43">
        <v>2</v>
      </c>
      <c r="T2" s="77">
        <v>4</v>
      </c>
      <c r="U2" s="43">
        <v>11</v>
      </c>
    </row>
    <row r="3" spans="1:21" s="61" customFormat="1" ht="35.25" customHeight="1" x14ac:dyDescent="0.25">
      <c r="A3" s="48" t="s">
        <v>85</v>
      </c>
      <c r="B3" s="49" t="s">
        <v>88</v>
      </c>
      <c r="C3" s="49" t="s">
        <v>138</v>
      </c>
      <c r="D3" s="48" t="s">
        <v>110</v>
      </c>
      <c r="E3" s="49" t="s">
        <v>60</v>
      </c>
      <c r="F3" s="48" t="s">
        <v>21</v>
      </c>
      <c r="G3" s="50">
        <v>6.7808120000000001</v>
      </c>
      <c r="H3" s="50">
        <v>3.7664120000000003</v>
      </c>
      <c r="I3" s="51">
        <v>0.55545147100376768</v>
      </c>
      <c r="J3" s="50">
        <v>2.8475480000000002</v>
      </c>
      <c r="K3" s="51">
        <v>0.75603731084119319</v>
      </c>
      <c r="L3" s="53">
        <v>23696.640000000003</v>
      </c>
      <c r="M3" s="48">
        <v>0.54400000000000004</v>
      </c>
      <c r="N3" s="51">
        <v>0.52370701197989133</v>
      </c>
      <c r="O3" s="95">
        <v>479856.96</v>
      </c>
      <c r="P3" s="84">
        <v>480000</v>
      </c>
      <c r="Q3" s="75">
        <v>3</v>
      </c>
      <c r="R3" s="77">
        <v>4</v>
      </c>
      <c r="S3" s="43">
        <v>3</v>
      </c>
      <c r="T3" s="77">
        <v>2</v>
      </c>
      <c r="U3" s="43">
        <v>12</v>
      </c>
    </row>
    <row r="4" spans="1:21" s="61" customFormat="1" ht="35.25" customHeight="1" x14ac:dyDescent="0.25">
      <c r="A4" s="48" t="s">
        <v>85</v>
      </c>
      <c r="B4" s="48" t="s">
        <v>89</v>
      </c>
      <c r="C4" s="49" t="s">
        <v>138</v>
      </c>
      <c r="D4" s="48" t="s">
        <v>110</v>
      </c>
      <c r="E4" s="49" t="s">
        <v>90</v>
      </c>
      <c r="F4" s="48" t="s">
        <v>21</v>
      </c>
      <c r="G4" s="50">
        <v>4.8912659999999999</v>
      </c>
      <c r="H4" s="50">
        <v>2.836052</v>
      </c>
      <c r="I4" s="51">
        <v>0.57981962134138687</v>
      </c>
      <c r="J4" s="50">
        <v>2.1238130000000002</v>
      </c>
      <c r="K4" s="51">
        <v>0.74886250322631609</v>
      </c>
      <c r="L4" s="53">
        <v>6316.2</v>
      </c>
      <c r="M4" s="48">
        <v>0.14499999999999999</v>
      </c>
      <c r="N4" s="51">
        <v>0.39060123314305811</v>
      </c>
      <c r="O4" s="95">
        <v>102322.43999999999</v>
      </c>
      <c r="P4" s="84">
        <v>102000</v>
      </c>
      <c r="Q4" s="75">
        <v>3</v>
      </c>
      <c r="R4" s="77">
        <v>2</v>
      </c>
      <c r="S4" s="43">
        <v>2</v>
      </c>
      <c r="T4" s="77">
        <v>2</v>
      </c>
      <c r="U4" s="43">
        <v>9</v>
      </c>
    </row>
    <row r="6" spans="1:21" x14ac:dyDescent="0.25">
      <c r="O6" s="86" t="s">
        <v>35</v>
      </c>
      <c r="P6" s="65">
        <f>SUM(P2:P4)</f>
        <v>607000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"/>
  <sheetViews>
    <sheetView zoomScale="80" zoomScaleNormal="80" workbookViewId="0">
      <selection activeCell="J37" sqref="J37"/>
    </sheetView>
  </sheetViews>
  <sheetFormatPr defaultColWidth="9" defaultRowHeight="15" x14ac:dyDescent="0.25"/>
  <cols>
    <col min="1" max="1" width="13.75" style="41" customWidth="1"/>
    <col min="2" max="2" width="20.5" style="41" customWidth="1"/>
    <col min="3" max="3" width="15.5" style="41" customWidth="1"/>
    <col min="4" max="4" width="22.375" style="41" customWidth="1"/>
    <col min="5" max="5" width="16.5" style="41" bestFit="1" customWidth="1"/>
    <col min="6" max="6" width="19.125" style="41" customWidth="1"/>
    <col min="7" max="11" width="9.125" style="41" bestFit="1" customWidth="1"/>
    <col min="12" max="12" width="10.875" style="41" bestFit="1" customWidth="1"/>
    <col min="13" max="14" width="9.125" style="41" bestFit="1" customWidth="1"/>
    <col min="15" max="15" width="12.25" style="41" customWidth="1"/>
    <col min="16" max="16" width="11.5" style="41" customWidth="1"/>
    <col min="17" max="17" width="10.625" style="41" customWidth="1"/>
    <col min="18" max="16384" width="9" style="41"/>
  </cols>
  <sheetData>
    <row r="1" spans="1:21" s="45" customFormat="1" ht="105" x14ac:dyDescent="0.25">
      <c r="A1" s="59" t="s">
        <v>17</v>
      </c>
      <c r="B1" s="59" t="s">
        <v>94</v>
      </c>
      <c r="C1" s="59" t="s">
        <v>95</v>
      </c>
      <c r="D1" s="59" t="s">
        <v>96</v>
      </c>
      <c r="E1" s="59" t="s">
        <v>97</v>
      </c>
      <c r="F1" s="59" t="s">
        <v>98</v>
      </c>
      <c r="G1" s="59" t="s">
        <v>99</v>
      </c>
      <c r="H1" s="59" t="s">
        <v>100</v>
      </c>
      <c r="I1" s="59" t="s">
        <v>101</v>
      </c>
      <c r="J1" s="59" t="s">
        <v>102</v>
      </c>
      <c r="K1" s="59" t="s">
        <v>103</v>
      </c>
      <c r="L1" s="59" t="s">
        <v>104</v>
      </c>
      <c r="M1" s="59" t="s">
        <v>105</v>
      </c>
      <c r="N1" s="59" t="s">
        <v>106</v>
      </c>
      <c r="O1" s="60" t="s">
        <v>107</v>
      </c>
      <c r="P1" s="60" t="s">
        <v>108</v>
      </c>
      <c r="Q1" s="47" t="s">
        <v>111</v>
      </c>
      <c r="R1" s="47" t="s">
        <v>112</v>
      </c>
      <c r="S1" s="47" t="s">
        <v>113</v>
      </c>
      <c r="T1" s="47" t="s">
        <v>117</v>
      </c>
      <c r="U1" s="47" t="s">
        <v>116</v>
      </c>
    </row>
    <row r="2" spans="1:21" s="61" customFormat="1" ht="35.25" customHeight="1" x14ac:dyDescent="0.25">
      <c r="A2" s="48" t="s">
        <v>93</v>
      </c>
      <c r="B2" s="48" t="s">
        <v>135</v>
      </c>
      <c r="C2" s="48" t="s">
        <v>110</v>
      </c>
      <c r="D2" s="48" t="s">
        <v>110</v>
      </c>
      <c r="E2" s="49" t="s">
        <v>34</v>
      </c>
      <c r="F2" s="48" t="s">
        <v>21</v>
      </c>
      <c r="G2" s="50">
        <v>13.072755000000001</v>
      </c>
      <c r="H2" s="50">
        <v>2.8231299999999999</v>
      </c>
      <c r="I2" s="51">
        <v>0.21595524432302141</v>
      </c>
      <c r="J2" s="50">
        <v>2.7718069999999999</v>
      </c>
      <c r="K2" s="51">
        <v>0.98182053252949741</v>
      </c>
      <c r="L2" s="53">
        <v>125017.20000000001</v>
      </c>
      <c r="M2" s="48">
        <v>2.87</v>
      </c>
      <c r="N2" s="51">
        <v>0.20428333772006579</v>
      </c>
      <c r="O2" s="84">
        <v>1419000</v>
      </c>
      <c r="P2" s="84">
        <v>1419000</v>
      </c>
      <c r="Q2" s="82">
        <v>3</v>
      </c>
      <c r="R2" s="77">
        <v>5</v>
      </c>
      <c r="S2" s="43">
        <v>1</v>
      </c>
      <c r="T2" s="77">
        <v>1</v>
      </c>
      <c r="U2" s="43">
        <v>10</v>
      </c>
    </row>
    <row r="3" spans="1:21" s="61" customFormat="1" ht="35.25" customHeight="1" x14ac:dyDescent="0.25">
      <c r="A3" s="48" t="s">
        <v>92</v>
      </c>
      <c r="B3" s="48" t="s">
        <v>91</v>
      </c>
      <c r="C3" s="49" t="s">
        <v>136</v>
      </c>
      <c r="D3" s="49" t="s">
        <v>137</v>
      </c>
      <c r="E3" s="49" t="s">
        <v>60</v>
      </c>
      <c r="F3" s="68" t="s">
        <v>146</v>
      </c>
      <c r="G3" s="50">
        <v>23.099651999999999</v>
      </c>
      <c r="H3" s="50">
        <v>10.953163</v>
      </c>
      <c r="I3" s="51">
        <v>0.47417004377381966</v>
      </c>
      <c r="J3" s="50">
        <v>2.2917510000000001</v>
      </c>
      <c r="K3" s="51">
        <v>0.20923189036810647</v>
      </c>
      <c r="L3" s="81">
        <v>35937</v>
      </c>
      <c r="M3" s="58">
        <v>0.82499999999999996</v>
      </c>
      <c r="N3" s="74">
        <v>1.9686999999999999</v>
      </c>
      <c r="O3" s="100">
        <v>279262.11456000002</v>
      </c>
      <c r="P3" s="100">
        <v>279000</v>
      </c>
      <c r="Q3" s="82">
        <v>3</v>
      </c>
      <c r="R3" s="77">
        <v>5</v>
      </c>
      <c r="S3" s="43">
        <v>4</v>
      </c>
      <c r="T3" s="83">
        <v>2</v>
      </c>
      <c r="U3" s="43">
        <f>T3+S3+Q3+R3</f>
        <v>14</v>
      </c>
    </row>
    <row r="4" spans="1:21" ht="36.75" customHeight="1" x14ac:dyDescent="0.25">
      <c r="A4" s="97" t="s">
        <v>147</v>
      </c>
      <c r="B4" s="97" t="s">
        <v>148</v>
      </c>
      <c r="C4" s="103" t="s">
        <v>149</v>
      </c>
      <c r="D4" s="97" t="s">
        <v>149</v>
      </c>
      <c r="E4" s="103" t="s">
        <v>150</v>
      </c>
      <c r="F4" s="97" t="s">
        <v>151</v>
      </c>
      <c r="G4" s="99">
        <v>4.9701269999999997</v>
      </c>
      <c r="H4" s="99">
        <v>3.893221</v>
      </c>
      <c r="I4" s="101">
        <v>0.78332424905842446</v>
      </c>
      <c r="J4" s="99">
        <v>2.310791</v>
      </c>
      <c r="K4" s="101">
        <v>0.59354221093536685</v>
      </c>
      <c r="L4" s="99">
        <v>18513</v>
      </c>
      <c r="M4" s="99">
        <v>0.42499999999999999</v>
      </c>
      <c r="N4" s="101">
        <v>2.8793135504411769</v>
      </c>
      <c r="O4" s="98">
        <v>54000</v>
      </c>
      <c r="P4" s="98">
        <v>54000</v>
      </c>
      <c r="Q4" s="97">
        <v>3</v>
      </c>
      <c r="R4" s="97">
        <v>5</v>
      </c>
      <c r="S4" s="97">
        <v>4</v>
      </c>
      <c r="T4" s="97">
        <v>3</v>
      </c>
      <c r="U4" s="97">
        <v>15</v>
      </c>
    </row>
    <row r="5" spans="1:21" x14ac:dyDescent="0.25">
      <c r="O5" s="96"/>
      <c r="P5" s="96"/>
    </row>
    <row r="6" spans="1:21" x14ac:dyDescent="0.25">
      <c r="O6" s="86" t="s">
        <v>145</v>
      </c>
      <c r="P6" s="65">
        <f>SUM(P2:P4)</f>
        <v>1752000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34D67AC-589E-4C00-9B1A-F2A41167CA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schedule</vt:lpstr>
      <vt:lpstr>Phase 1</vt:lpstr>
      <vt:lpstr>Phase 2</vt:lpstr>
      <vt:lpstr>Phase 3</vt:lpstr>
      <vt:lpstr>Phase 4</vt:lpstr>
      <vt:lpstr>Phase 5</vt:lpstr>
      <vt:lpstr>Phase 6</vt:lpstr>
      <vt:lpstr>Phase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planner Gantt</dc:title>
  <dc:creator/>
  <cp:keywords/>
  <cp:lastModifiedBy/>
  <dcterms:created xsi:type="dcterms:W3CDTF">2016-09-22T16:48:51Z</dcterms:created>
  <dcterms:modified xsi:type="dcterms:W3CDTF">2017-05-25T16:26:02Z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TC028876019991</vt:lpwstr>
  </property>
</Properties>
</file>